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76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A13!C10 should equal to A15!C8</t>
        </r>
      </text>
    </comment>
    <comment ref="D1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A13!D10 should equal to A15!C10+A15!C11</t>
        </r>
      </text>
    </comment>
    <comment ref="AO1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A13!AO11 should equal to A15!C12
</t>
        </r>
      </text>
    </comment>
    <comment ref="AO1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A13!AO14 should equal to  A3!C13+A10'!K13</t>
        </r>
      </text>
    </comment>
    <comment ref="AO1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A13!AO23 should equal to A10!C190</t>
        </r>
      </text>
    </comment>
    <comment ref="AO2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A13!AO24 should equal to  A6!C7</t>
        </r>
      </text>
    </comment>
    <comment ref="AO2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 A13!AO24+A13!AO25 should equal to A15!C16
-------
A13!AO25 should equal to  A6!C19</t>
        </r>
      </text>
    </comment>
    <comment ref="AO2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A13!AO26 should equal to A3!C28</t>
        </r>
      </text>
    </comment>
    <comment ref="AP2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A13!AP26 should equal to A3!D28
-------
A13!AP26 Should be less  or Equal to A9!D193</t>
        </r>
      </text>
    </comment>
    <comment ref="AO2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A13!AO28+A13!AO31 should equal to A3!C29</t>
        </r>
      </text>
    </comment>
    <comment ref="AP2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A13!AO33 should equal to A3!C32</t>
        </r>
      </text>
    </comment>
    <comment ref="AO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A13!AO35+A13!AO38 should equal to A3!C33</t>
        </r>
      </text>
    </comment>
    <comment ref="AO3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A13!AO36+A13!AO39 should equal to A3!C34</t>
        </r>
      </text>
    </comment>
    <comment ref="AO4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A13!AO40 should equal to A15!C34</t>
        </r>
      </text>
    </comment>
    <comment ref="AP4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A13!AP40 should equal to  A9!D203</t>
        </r>
      </text>
    </comment>
    <comment ref="AO4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A13!AO43 should equal to A15!C116</t>
        </r>
      </text>
    </comment>
    <comment ref="AO4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A13!AO44 should equal to A15!C96
---------
A13!AO44 should equal to A10!C194</t>
        </r>
      </text>
    </comment>
    <comment ref="AO4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A13!AO46 Should be greater or equal to A8!C56</t>
        </r>
      </text>
    </comment>
    <comment ref="AO4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A13!AO48 should equal to A3!C59</t>
        </r>
      </text>
    </comment>
    <comment ref="AO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A13!AO57 should equal to A13!AQ57+A13!AR57+A13!AS57
------
A13!AO57 should equal to  A3!C67</t>
        </r>
      </text>
    </comment>
    <comment ref="AO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6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A13!AO59 should equal to A13!AQ59+A13!AR59+A13!AS59
</t>
        </r>
      </text>
    </comment>
    <comment ref="AO61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A13!AO60 should equal to A13!AQ60+A13!AR60+A13!AS60</t>
        </r>
      </text>
    </comment>
    <comment ref="AO6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A13!AO61 should equal to A13!AQ61+A13!AR61+A13!AS61
</t>
        </r>
      </text>
    </comment>
    <comment ref="AO6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A13!AO62 should equal to A13!AQ62+A13!AR62+A13!AS62
</t>
        </r>
      </text>
    </comment>
    <comment ref="AO6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A13!AO63 should equal to  A3!C76 </t>
        </r>
      </text>
    </comment>
    <comment ref="AO6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A13!AO64 should equal to A13!AQ64+A13!AR64+A13!AS64
-------
A13!AO64 should equal to  A3!C81</t>
        </r>
      </text>
    </comment>
    <comment ref="AO6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A13!AO65 should equal to A13!AQ65+A13!AR65+A13!AS65</t>
        </r>
      </text>
    </comment>
    <comment ref="AO6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A13!AO66 should equal to A13!AQ66+A13!AR66+A13!AS66</t>
        </r>
      </text>
    </comment>
    <comment ref="AO6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A13!AO68 should equal to A13!AQ68+A13!AR68+A13!AS68
-------
A13!AO68 should equal to  A3!C85</t>
        </r>
      </text>
    </comment>
    <comment ref="AO7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A13!AO78 should equal to A13!AQ78+A13!AR78+A13!AS78
-------
A13!AO78 should equal to A3!C108</t>
        </r>
      </text>
    </comment>
    <comment ref="AO8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2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8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(A13!AO82-A13!AO81) should equal to A3!C111</t>
        </r>
      </text>
    </comment>
    <comment ref="AO92" authorId="1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A13!AO91 should equal to  A4!C7</t>
        </r>
      </text>
    </comment>
    <comment ref="AO93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A13!AO92 should equal to A4!C12</t>
        </r>
      </text>
    </comment>
    <comment ref="AO94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A13!AO93 should equal to A4!C15</t>
        </r>
      </text>
    </comment>
    <comment ref="AO9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A13!AO94 should equal to A4!C18+A4!C22</t>
        </r>
      </text>
    </comment>
    <comment ref="AO9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A13!AO95 should equal to A4!C35</t>
        </r>
      </text>
    </comment>
    <comment ref="AO9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A13!AO96 should equal to A4!C34</t>
        </r>
      </text>
    </comment>
    <comment ref="AO9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<sst xmlns="http://schemas.openxmlformats.org/spreadsheetml/2006/main" count="476" uniqueCount="195">
  <si>
    <t>A.    Aktivlər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</si>
  <si>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</si>
  <si>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</si>
  <si>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</si>
  <si>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</si>
  <si>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</si>
  <si>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</si>
  <si>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</si>
  <si>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</si>
  <si>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</si>
  <si>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</si>
  <si>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</si>
  <si>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</si>
  <si>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</si>
  <si>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</si>
  <si>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</si>
  <si>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</si>
  <si>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</si>
  <si>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</si>
  <si>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</si>
  <si>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</si>
  <si>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</si>
  <si>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</si>
  <si>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</si>
  <si>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1. Nağd vəsaitlər (seyflərdə, bankomatlarda, valyuta mübadiləsi şöbələrində, yolda)</t>
  </si>
  <si>
    <t>A1</t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</si>
  <si>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</si>
  <si>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</si>
  <si>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</si>
  <si>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</si>
  <si>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</si>
  <si>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</si>
  <si>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</si>
  <si>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</si>
  <si>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</si>
  <si>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</si>
  <si>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</si>
  <si>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</si>
  <si>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</si>
  <si>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</si>
  <si>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</si>
  <si>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</si>
  <si>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</si>
  <si>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</si>
  <si>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</si>
  <si>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</si>
  <si>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</si>
  <si>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</si>
  <si>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</si>
  <si>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</si>
  <si>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</si>
  <si>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</si>
  <si>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</si>
  <si>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</si>
  <si>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</si>
  <si>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</si>
  <si>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</si>
  <si>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</si>
  <si>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</si>
  <si>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</si>
  <si>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</si>
  <si>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</si>
  <si>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</si>
  <si>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</si>
  <si>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</si>
  <si>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</si>
  <si>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</si>
  <si>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</si>
  <si>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</si>
  <si>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</si>
  <si>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</si>
  <si>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</si>
  <si>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</si>
  <si>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</si>
  <si>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</si>
  <si>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</si>
  <si>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</si>
  <si>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</si>
  <si>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</si>
  <si>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</si>
  <si>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</si>
  <si>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</si>
  <si>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</si>
  <si>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</si>
  <si>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</si>
  <si>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</si>
  <si>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</si>
  <si>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</si>
  <si>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</si>
  <si>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</si>
  <si>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</si>
  <si>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</si>
  <si>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</si>
  <si>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</si>
  <si>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</si>
  <si>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</si>
  <si>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</si>
  <si>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</si>
  <si>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</si>
  <si>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</si>
  <si>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</si>
  <si>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</si>
  <si>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</si>
  <si>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</si>
  <si>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</si>
  <si>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</si>
  <si>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</si>
  <si>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</si>
  <si>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</si>
  <si>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</si>
  <si>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</si>
  <si>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</si>
  <si>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</si>
  <si>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</si>
  <si>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</si>
  <si>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</si>
  <si>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</si>
  <si>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</si>
  <si>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</si>
  <si>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</si>
  <si>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</si>
  <si>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</si>
  <si>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</si>
  <si>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</si>
  <si>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</si>
  <si>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</si>
  <si>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</si>
  <si>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</si>
  <si>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</si>
  <si>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</si>
  <si>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</si>
  <si>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</si>
  <si>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</si>
  <si>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</si>
  <si>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</si>
  <si>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</si>
  <si>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</si>
  <si>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</si>
  <si>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</si>
  <si>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</si>
  <si>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</si>
  <si>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</si>
  <si>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</si>
  <si>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</si>
  <si>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</si>
  <si>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</si>
  <si>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</si>
  <si>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</si>
  <si>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</si>
  <si>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</si>
  <si>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</si>
  <si>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</si>
  <si>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t>B16</t>
  </si>
  <si>
    <t>C1</t>
  </si>
  <si>
    <t>C2</t>
  </si>
  <si>
    <t>C3</t>
  </si>
  <si>
    <t>C4</t>
  </si>
  <si>
    <t>C5</t>
  </si>
  <si>
    <t>C6</t>
  </si>
  <si>
    <t>C7</t>
  </si>
  <si>
    <t>C8</t>
  </si>
  <si>
    <t>9. Hər dövr üçün maliyyə aktivlərinin (passivlərinin) xalis məbləği. (sətir 15, Cədvəl A13-B çıx balansdankənar öhdəliklər sətir 8, Cədvəl A13-C)</t>
  </si>
  <si>
    <t>C9</t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</si>
  <si>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</si>
  <si>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</si>
  <si>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</si>
  <si>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</si>
  <si>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</si>
  <si>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</si>
  <si>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</si>
  <si>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</si>
  <si>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</si>
  <si>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</si>
  <si>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</si>
  <si>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</si>
  <si>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</si>
  <si>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</si>
  <si>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</si>
  <si>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</si>
  <si>
    <r>
      <t xml:space="preserve">2. AMB-na olan tələblər (məcburi ehtiyat fondu </t>
    </r>
    <r>
      <rPr>
        <sz val="10"/>
        <rFont val="Times New Roman"/>
        <family val="1"/>
      </rPr>
      <t>və ya müxbir hesabları)</t>
    </r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</si>
  <si>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</si>
  <si>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r>
      <t xml:space="preserve">7. Girov qoyulmuş qiymətli kağızlar da daxil olmaqla 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qiymətli kağızlara investisiyalar</t>
    </r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</si>
  <si>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</si>
  <si>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</si>
  <si>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r>
      <t xml:space="preserve">C. </t>
    </r>
    <r>
      <rPr>
        <b/>
        <sz val="10"/>
        <rFont val="Times New Roman"/>
        <family val="1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</si>
  <si>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</si>
  <si>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</si>
  <si>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Akkreditivlər, c</t>
    </r>
    <r>
      <rPr>
        <i/>
        <sz val="10"/>
        <rFont val="Times New Roman"/>
        <family val="1"/>
      </rPr>
      <t>əmi</t>
    </r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</si>
  <si>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</rPr>
      <t>cəmi</t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</si>
  <si>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</si>
  <si>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</rPr>
      <t>cəmi</t>
    </r>
  </si>
  <si>
    <r>
      <t xml:space="preserve">7. Digər </t>
    </r>
    <r>
      <rPr>
        <sz val="10"/>
        <rFont val="Times New Roman"/>
        <family val="1"/>
      </rPr>
      <t xml:space="preserve">balansdankənar </t>
    </r>
    <r>
      <rPr>
        <sz val="10"/>
        <rFont val="Times New Roman"/>
        <family val="1"/>
      </rPr>
      <t>öhdəliklər</t>
    </r>
  </si>
  <si>
    <r>
      <t xml:space="preserve">8. Cəmi </t>
    </r>
    <r>
      <rPr>
        <b/>
        <sz val="10"/>
        <rFont val="Times New Roman"/>
        <family val="1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</si>
  <si>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</si>
  <si>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 xml:space="preserve"> ÖDƏNİŞ MÜDDƏTLƏRİNİN BÖLGÜSÜ  31.12.2020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</si>
</sst>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26"/>
      <name val="Times New Roman"/>
      <family val="1"/>
    </font>
    <font>
      <i/>
      <sz val="10"/>
      <name val="Times New Roman"/>
      <family val="1"/>
    </font>
    <font>
      <b/>
      <sz val="10"/>
      <color indexed="26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CC"/>
      <name val="Times New Roman"/>
      <family val="1"/>
    </font>
    <font>
      <b/>
      <sz val="10"/>
      <color rgb="FFFFFFCC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34" applyFont="1" applyFill="1" applyAlignment="1" applyProtection="1">
      <alignment vertical="center"/>
      <protection/>
    </xf>
    <xf numFmtId="0" fontId="20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center" vertical="center"/>
      <protection/>
    </xf>
    <xf numFmtId="0" fontId="21" fillId="33" borderId="0" xfId="34" applyFont="1" applyFill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2" fillId="33" borderId="10" xfId="34" applyFont="1" applyFill="1" applyBorder="1" applyAlignment="1" applyProtection="1">
      <alignment horizontal="right" vertical="center"/>
      <protection/>
    </xf>
    <xf numFmtId="0" fontId="22" fillId="33" borderId="10" xfId="34" applyFont="1" applyFill="1" applyBorder="1" applyAlignment="1" applyProtection="1">
      <alignment vertical="center"/>
      <protection/>
    </xf>
    <xf numFmtId="0" fontId="23" fillId="31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3" fillId="34" borderId="12" xfId="34" applyFont="1" applyFill="1" applyBorder="1" applyAlignment="1" applyProtection="1">
      <alignment horizontal="center" vertical="center" wrapText="1"/>
      <protection/>
    </xf>
    <xf numFmtId="0" fontId="23" fillId="34" borderId="13" xfId="34" applyFont="1" applyFill="1" applyBorder="1" applyAlignment="1" applyProtection="1">
      <alignment horizontal="center" vertical="center" wrapText="1"/>
      <protection/>
    </xf>
    <xf numFmtId="0" fontId="23" fillId="34" borderId="14" xfId="34" applyFont="1" applyFill="1" applyBorder="1" applyAlignment="1" applyProtection="1">
      <alignment horizontal="center" vertical="center" wrapText="1"/>
      <protection/>
    </xf>
    <xf numFmtId="49" fontId="23" fillId="34" borderId="11" xfId="34" applyNumberFormat="1" applyFont="1" applyFill="1" applyBorder="1" applyAlignment="1" applyProtection="1">
      <alignment horizontal="center" vertical="center" wrapText="1"/>
      <protection/>
    </xf>
    <xf numFmtId="0" fontId="23" fillId="34" borderId="11" xfId="34" applyFont="1" applyFill="1" applyBorder="1" applyAlignment="1" applyProtection="1">
      <alignment horizontal="center" vertical="center" wrapText="1"/>
      <protection/>
    </xf>
    <xf numFmtId="0" fontId="18" fillId="34" borderId="11" xfId="34" applyFont="1" applyFill="1" applyBorder="1" applyAlignment="1" applyProtection="1">
      <alignment horizontal="center" vertical="center" wrapText="1"/>
      <protection/>
    </xf>
    <xf numFmtId="0" fontId="23" fillId="34" borderId="11" xfId="34" applyFont="1" applyFill="1" applyBorder="1" applyAlignment="1" applyProtection="1">
      <alignment horizontal="center" vertical="center"/>
      <protection/>
    </xf>
    <xf numFmtId="0" fontId="19" fillId="34" borderId="11" xfId="34" applyFont="1" applyFill="1" applyBorder="1" applyAlignment="1" applyProtection="1">
      <alignment vertical="center" wrapText="1"/>
      <protection/>
    </xf>
    <xf numFmtId="0" fontId="19" fillId="34" borderId="11" xfId="34" applyFont="1" applyFill="1" applyBorder="1" applyAlignment="1" applyProtection="1">
      <alignment horizontal="center" vertical="center" wrapText="1"/>
      <protection/>
    </xf>
    <xf numFmtId="2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2" fontId="19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 indent="1"/>
      <protection/>
    </xf>
    <xf numFmtId="0" fontId="19" fillId="34" borderId="11" xfId="34" applyFont="1" applyFill="1" applyBorder="1" applyAlignment="1" applyProtection="1">
      <alignment horizontal="left" vertical="center" wrapText="1" indent="2"/>
      <protection/>
    </xf>
    <xf numFmtId="0" fontId="19" fillId="34" borderId="11" xfId="34" applyFont="1" applyFill="1" applyBorder="1" applyAlignment="1" applyProtection="1">
      <alignment horizontal="left" vertical="center" wrapText="1" indent="1"/>
      <protection/>
    </xf>
    <xf numFmtId="0" fontId="19" fillId="34" borderId="11" xfId="33" applyFont="1" applyFill="1" applyBorder="1" applyAlignment="1" applyProtection="1">
      <alignment horizontal="left" vertical="center" wrapText="1" indent="2"/>
      <protection/>
    </xf>
    <xf numFmtId="2" fontId="46" fillId="34" borderId="11" xfId="33" applyNumberFormat="1" applyFont="1" applyFill="1" applyBorder="1" applyAlignment="1" applyProtection="1">
      <alignment horizontal="right" vertical="center" wrapText="1"/>
      <protection/>
    </xf>
    <xf numFmtId="0" fontId="19" fillId="34" borderId="11" xfId="33" applyFont="1" applyFill="1" applyBorder="1" applyAlignment="1" applyProtection="1">
      <alignment horizontal="left" vertical="center" wrapText="1"/>
      <protection/>
    </xf>
    <xf numFmtId="2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23" fillId="34" borderId="11" xfId="34" applyFont="1" applyFill="1" applyBorder="1" applyAlignment="1" applyProtection="1">
      <alignment vertical="center" wrapText="1"/>
      <protection/>
    </xf>
    <xf numFmtId="0" fontId="23" fillId="0" borderId="0" xfId="34" applyFont="1" applyFill="1" applyBorder="1" applyAlignment="1" applyProtection="1">
      <alignment vertical="center" wrapText="1"/>
      <protection/>
    </xf>
    <xf numFmtId="0" fontId="23" fillId="0" borderId="0" xfId="34" applyFont="1" applyFill="1" applyBorder="1" applyAlignment="1" applyProtection="1">
      <alignment horizontal="center" vertical="center" wrapText="1"/>
      <protection/>
    </xf>
    <xf numFmtId="0" fontId="23" fillId="0" borderId="0" xfId="34" applyFont="1" applyFill="1" applyBorder="1" applyAlignment="1" applyProtection="1">
      <alignment horizontal="right" vertical="center" wrapText="1"/>
      <protection/>
    </xf>
    <xf numFmtId="164" fontId="19" fillId="0" borderId="0" xfId="34" applyNumberFormat="1" applyFont="1" applyFill="1" applyBorder="1" applyAlignment="1" applyProtection="1">
      <alignment horizontal="right" vertical="center" wrapText="1"/>
      <protection/>
    </xf>
    <xf numFmtId="0" fontId="19" fillId="0" borderId="0" xfId="34" applyFont="1" applyFill="1" applyBorder="1" applyAlignment="1" applyProtection="1">
      <alignment vertical="center"/>
      <protection/>
    </xf>
    <xf numFmtId="0" fontId="21" fillId="33" borderId="0" xfId="34" applyFont="1" applyFill="1" applyBorder="1" applyAlignment="1" applyProtection="1">
      <alignment horizontal="center" vertical="center"/>
      <protection/>
    </xf>
    <xf numFmtId="0" fontId="23" fillId="0" borderId="10" xfId="34" applyFont="1" applyFill="1" applyBorder="1" applyAlignment="1" applyProtection="1">
      <alignment vertical="center"/>
      <protection/>
    </xf>
    <xf numFmtId="0" fontId="23" fillId="0" borderId="10" xfId="34" applyFont="1" applyFill="1" applyBorder="1" applyAlignment="1" applyProtection="1">
      <alignment horizontal="right" vertical="center"/>
      <protection/>
    </xf>
    <xf numFmtId="0" fontId="23" fillId="0" borderId="10" xfId="34" applyFont="1" applyFill="1" applyBorder="1" applyAlignment="1" applyProtection="1">
      <alignment vertical="center"/>
      <protection/>
    </xf>
    <xf numFmtId="0" fontId="19" fillId="0" borderId="0" xfId="34" applyFont="1" applyFill="1" applyBorder="1" applyAlignment="1" applyProtection="1">
      <alignment horizontal="right" vertical="center"/>
      <protection/>
    </xf>
    <xf numFmtId="2" fontId="19" fillId="35" borderId="11" xfId="33" applyNumberFormat="1" applyFont="1" applyFill="1" applyBorder="1" applyAlignment="1" applyProtection="1">
      <alignment horizontal="right" vertical="center" wrapText="1"/>
      <protection locked="0"/>
    </xf>
    <xf numFmtId="0" fontId="19" fillId="34" borderId="15" xfId="33" applyFont="1" applyFill="1" applyBorder="1" applyAlignment="1" applyProtection="1">
      <alignment horizontal="left" vertical="center" wrapText="1" indent="1"/>
      <protection/>
    </xf>
    <xf numFmtId="0" fontId="19" fillId="34" borderId="15" xfId="33" applyFont="1" applyFill="1" applyBorder="1" applyAlignment="1" applyProtection="1">
      <alignment vertical="center" wrapText="1"/>
      <protection/>
    </xf>
    <xf numFmtId="0" fontId="19" fillId="34" borderId="16" xfId="34" applyFont="1" applyFill="1" applyBorder="1" applyAlignment="1" applyProtection="1">
      <alignment vertical="center" wrapText="1"/>
      <protection/>
    </xf>
    <xf numFmtId="2" fontId="19" fillId="0" borderId="16" xfId="34" applyNumberFormat="1" applyFont="1" applyFill="1" applyBorder="1" applyAlignment="1" applyProtection="1">
      <alignment horizontal="right" vertical="center" wrapText="1"/>
      <protection locked="0"/>
    </xf>
    <xf numFmtId="2" fontId="19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23" fillId="34" borderId="11" xfId="34" applyFont="1" applyFill="1" applyBorder="1" applyAlignment="1" applyProtection="1">
      <alignment horizontal="center" vertical="center" wrapText="1"/>
      <protection/>
    </xf>
    <xf numFmtId="2" fontId="47" fillId="34" borderId="12" xfId="34" applyNumberFormat="1" applyFont="1" applyFill="1" applyBorder="1" applyAlignment="1" applyProtection="1">
      <alignment horizontal="center" vertical="center" wrapText="1"/>
      <protection/>
    </xf>
    <xf numFmtId="2" fontId="47" fillId="34" borderId="14" xfId="34" applyNumberFormat="1" applyFont="1" applyFill="1" applyBorder="1" applyAlignment="1" applyProtection="1">
      <alignment horizontal="center" vertical="center" wrapText="1"/>
      <protection/>
    </xf>
    <xf numFmtId="2" fontId="23" fillId="34" borderId="11" xfId="34" applyNumberFormat="1" applyFont="1" applyFill="1" applyBorder="1" applyAlignment="1" applyProtection="1">
      <alignment horizontal="center" vertical="center"/>
      <protection/>
    </xf>
    <xf numFmtId="2" fontId="23" fillId="34" borderId="11" xfId="34" applyNumberFormat="1" applyFont="1" applyFill="1" applyBorder="1" applyAlignment="1" applyProtection="1">
      <alignment horizontal="center" vertical="center" wrapText="1"/>
      <protection/>
    </xf>
    <xf numFmtId="2" fontId="23" fillId="34" borderId="12" xfId="34" applyNumberFormat="1" applyFont="1" applyFill="1" applyBorder="1" applyAlignment="1" applyProtection="1">
      <alignment horizontal="center" vertical="center" wrapText="1"/>
      <protection/>
    </xf>
    <xf numFmtId="4" fontId="19" fillId="0" borderId="11" xfId="34" applyNumberFormat="1" applyFont="1" applyFill="1" applyBorder="1" applyAlignment="1" applyProtection="1">
      <alignment horizontal="right" vertical="center" wrapText="1"/>
      <protection locked="0"/>
    </xf>
    <xf numFmtId="4" fontId="19" fillId="0" borderId="11" xfId="34" applyNumberFormat="1" applyFont="1" applyFill="1" applyBorder="1" applyAlignment="1" applyProtection="1">
      <alignment horizontal="center" vertical="center" wrapText="1"/>
      <protection locked="0"/>
    </xf>
    <xf numFmtId="4" fontId="19" fillId="34" borderId="11" xfId="33" applyNumberFormat="1" applyFont="1" applyFill="1" applyBorder="1" applyAlignment="1" applyProtection="1">
      <alignment horizontal="right" vertical="center" wrapText="1"/>
      <protection/>
    </xf>
    <xf numFmtId="4" fontId="19" fillId="34" borderId="11" xfId="33" applyNumberFormat="1" applyFont="1" applyFill="1" applyBorder="1" applyAlignment="1">
      <alignment horizontal="center" vertical="center"/>
      <protection/>
    </xf>
    <xf numFmtId="4" fontId="19" fillId="34" borderId="12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295275</xdr:colOff>
      <xdr:row>2</xdr:row>
      <xdr:rowOff>85725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97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SIAL_2020\PRD.v03.1248m12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5">
        <row r="10">
          <cell r="C10">
            <v>12.397</v>
          </cell>
          <cell r="D10">
            <v>3.36</v>
          </cell>
        </row>
        <row r="12">
          <cell r="C12">
            <v>143.90857</v>
          </cell>
        </row>
        <row r="130">
          <cell r="C130">
            <v>9532.274710000002</v>
          </cell>
        </row>
      </sheetData>
      <sheetData sheetId="12">
        <row r="204">
          <cell r="G204">
            <v>502.52843</v>
          </cell>
        </row>
        <row r="243">
          <cell r="J243">
            <v>723.3697675</v>
          </cell>
        </row>
        <row r="244">
          <cell r="J244">
            <v>0</v>
          </cell>
        </row>
        <row r="525">
          <cell r="J525">
            <v>0</v>
          </cell>
        </row>
        <row r="526">
          <cell r="J526">
            <v>0</v>
          </cell>
        </row>
      </sheetData>
      <sheetData sheetId="26">
        <row r="44">
          <cell r="J44">
            <v>9059.377468387098</v>
          </cell>
        </row>
      </sheetData>
      <sheetData sheetId="27">
        <row r="42">
          <cell r="F42">
            <v>2144.1868912903237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108"/>
  <sheetViews>
    <sheetView tabSelected="1" zoomScalePageLayoutView="0" workbookViewId="0" topLeftCell="A100">
      <selection activeCell="J115" sqref="J115"/>
    </sheetView>
  </sheetViews>
  <sheetFormatPr defaultColWidth="9.140625" defaultRowHeight="15"/>
  <cols>
    <col min="1" max="1" width="39.140625" style="0" customWidth="1"/>
  </cols>
  <sheetData>
    <row r="4" spans="1:42" ht="18.75">
      <c r="A4" s="2" t="s">
        <v>194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">
      <c r="A6" s="1"/>
      <c r="B6" s="5"/>
      <c r="C6" s="6"/>
      <c r="D6" s="5"/>
      <c r="E6" s="5"/>
      <c r="F6" s="5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">
      <c r="A7" s="8" t="s">
        <v>0</v>
      </c>
      <c r="B7" s="9"/>
      <c r="C7" s="10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2"/>
    </row>
    <row r="8" spans="1:42" ht="15">
      <c r="A8" s="8"/>
      <c r="B8" s="9"/>
      <c r="C8" s="8" t="s">
        <v>2</v>
      </c>
      <c r="D8" s="8"/>
      <c r="E8" s="13" t="s">
        <v>3</v>
      </c>
      <c r="F8" s="13"/>
      <c r="G8" s="13" t="s">
        <v>4</v>
      </c>
      <c r="H8" s="13"/>
      <c r="I8" s="8" t="s">
        <v>5</v>
      </c>
      <c r="J8" s="8"/>
      <c r="K8" s="8" t="s">
        <v>6</v>
      </c>
      <c r="L8" s="8"/>
      <c r="M8" s="8" t="s">
        <v>7</v>
      </c>
      <c r="N8" s="8"/>
      <c r="O8" s="8" t="s">
        <v>8</v>
      </c>
      <c r="P8" s="8"/>
      <c r="Q8" s="8" t="s">
        <v>9</v>
      </c>
      <c r="R8" s="8"/>
      <c r="S8" s="8" t="s">
        <v>10</v>
      </c>
      <c r="T8" s="8"/>
      <c r="U8" s="8" t="s">
        <v>11</v>
      </c>
      <c r="V8" s="8"/>
      <c r="W8" s="8" t="s">
        <v>12</v>
      </c>
      <c r="X8" s="8"/>
      <c r="Y8" s="8" t="s">
        <v>13</v>
      </c>
      <c r="Z8" s="8"/>
      <c r="AA8" s="8" t="s">
        <v>14</v>
      </c>
      <c r="AB8" s="8"/>
      <c r="AC8" s="8" t="s">
        <v>15</v>
      </c>
      <c r="AD8" s="8"/>
      <c r="AE8" s="8" t="s">
        <v>16</v>
      </c>
      <c r="AF8" s="8"/>
      <c r="AG8" s="8" t="s">
        <v>17</v>
      </c>
      <c r="AH8" s="8"/>
      <c r="AI8" s="10" t="s">
        <v>18</v>
      </c>
      <c r="AJ8" s="12"/>
      <c r="AK8" s="10" t="s">
        <v>19</v>
      </c>
      <c r="AL8" s="12"/>
      <c r="AM8" s="10" t="s">
        <v>20</v>
      </c>
      <c r="AN8" s="12"/>
      <c r="AO8" s="8" t="s">
        <v>21</v>
      </c>
      <c r="AP8" s="8"/>
    </row>
    <row r="9" spans="1:42" ht="15">
      <c r="A9" s="8">
        <v>1</v>
      </c>
      <c r="B9" s="9"/>
      <c r="C9" s="8">
        <v>2</v>
      </c>
      <c r="D9" s="8"/>
      <c r="E9" s="8">
        <v>3</v>
      </c>
      <c r="F9" s="9"/>
      <c r="G9" s="8">
        <v>4</v>
      </c>
      <c r="H9" s="8"/>
      <c r="I9" s="8">
        <v>5</v>
      </c>
      <c r="J9" s="9"/>
      <c r="K9" s="8">
        <v>6</v>
      </c>
      <c r="L9" s="8"/>
      <c r="M9" s="8">
        <v>7</v>
      </c>
      <c r="N9" s="9"/>
      <c r="O9" s="8">
        <v>8</v>
      </c>
      <c r="P9" s="8"/>
      <c r="Q9" s="8">
        <v>9</v>
      </c>
      <c r="R9" s="9"/>
      <c r="S9" s="8">
        <v>10</v>
      </c>
      <c r="T9" s="8"/>
      <c r="U9" s="8">
        <v>11</v>
      </c>
      <c r="V9" s="9"/>
      <c r="W9" s="8">
        <v>12</v>
      </c>
      <c r="X9" s="8"/>
      <c r="Y9" s="8">
        <v>13</v>
      </c>
      <c r="Z9" s="9"/>
      <c r="AA9" s="8">
        <v>14</v>
      </c>
      <c r="AB9" s="8"/>
      <c r="AC9" s="8">
        <v>15</v>
      </c>
      <c r="AD9" s="9"/>
      <c r="AE9" s="8">
        <v>16</v>
      </c>
      <c r="AF9" s="8"/>
      <c r="AG9" s="8">
        <v>17</v>
      </c>
      <c r="AH9" s="9"/>
      <c r="AI9" s="8">
        <v>18</v>
      </c>
      <c r="AJ9" s="8"/>
      <c r="AK9" s="8">
        <v>19</v>
      </c>
      <c r="AL9" s="9"/>
      <c r="AM9" s="8">
        <v>20</v>
      </c>
      <c r="AN9" s="8"/>
      <c r="AO9" s="8">
        <v>21</v>
      </c>
      <c r="AP9" s="9"/>
    </row>
    <row r="10" spans="1:42" ht="63.75">
      <c r="A10" s="14"/>
      <c r="B10" s="15"/>
      <c r="C10" s="16" t="s">
        <v>21</v>
      </c>
      <c r="D10" s="14" t="s">
        <v>22</v>
      </c>
      <c r="E10" s="16" t="s">
        <v>21</v>
      </c>
      <c r="F10" s="14" t="s">
        <v>22</v>
      </c>
      <c r="G10" s="16" t="s">
        <v>21</v>
      </c>
      <c r="H10" s="14" t="s">
        <v>22</v>
      </c>
      <c r="I10" s="16" t="s">
        <v>21</v>
      </c>
      <c r="J10" s="14" t="s">
        <v>22</v>
      </c>
      <c r="K10" s="16" t="s">
        <v>21</v>
      </c>
      <c r="L10" s="14" t="s">
        <v>22</v>
      </c>
      <c r="M10" s="16" t="s">
        <v>21</v>
      </c>
      <c r="N10" s="14" t="s">
        <v>22</v>
      </c>
      <c r="O10" s="16" t="s">
        <v>21</v>
      </c>
      <c r="P10" s="14" t="s">
        <v>22</v>
      </c>
      <c r="Q10" s="16" t="s">
        <v>21</v>
      </c>
      <c r="R10" s="14" t="s">
        <v>22</v>
      </c>
      <c r="S10" s="16" t="s">
        <v>21</v>
      </c>
      <c r="T10" s="14" t="s">
        <v>22</v>
      </c>
      <c r="U10" s="16" t="s">
        <v>21</v>
      </c>
      <c r="V10" s="14" t="s">
        <v>22</v>
      </c>
      <c r="W10" s="16" t="s">
        <v>21</v>
      </c>
      <c r="X10" s="14" t="s">
        <v>22</v>
      </c>
      <c r="Y10" s="16" t="s">
        <v>21</v>
      </c>
      <c r="Z10" s="14" t="s">
        <v>22</v>
      </c>
      <c r="AA10" s="16" t="s">
        <v>21</v>
      </c>
      <c r="AB10" s="14" t="s">
        <v>22</v>
      </c>
      <c r="AC10" s="16" t="s">
        <v>21</v>
      </c>
      <c r="AD10" s="14" t="s">
        <v>22</v>
      </c>
      <c r="AE10" s="16" t="s">
        <v>21</v>
      </c>
      <c r="AF10" s="14" t="s">
        <v>22</v>
      </c>
      <c r="AG10" s="16" t="s">
        <v>21</v>
      </c>
      <c r="AH10" s="14" t="s">
        <v>22</v>
      </c>
      <c r="AI10" s="16" t="s">
        <v>21</v>
      </c>
      <c r="AJ10" s="14" t="s">
        <v>22</v>
      </c>
      <c r="AK10" s="16" t="s">
        <v>21</v>
      </c>
      <c r="AL10" s="14" t="s">
        <v>22</v>
      </c>
      <c r="AM10" s="16" t="s">
        <v>21</v>
      </c>
      <c r="AN10" s="14" t="s">
        <v>22</v>
      </c>
      <c r="AO10" s="16" t="s">
        <v>21</v>
      </c>
      <c r="AP10" s="14" t="s">
        <v>23</v>
      </c>
    </row>
    <row r="11" spans="1:42" ht="38.25">
      <c r="A11" s="17" t="s">
        <v>24</v>
      </c>
      <c r="B11" s="18" t="s">
        <v>25</v>
      </c>
      <c r="C11" s="19">
        <v>134.87974</v>
      </c>
      <c r="D11" s="19">
        <v>57.74958</v>
      </c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1">
        <f aca="true" t="shared" si="0" ref="AO11:AP49">C11+E11+G11+I11+K11+M11+O11+Q11+S11+U11+W11+Y11+AA11+AC11+AE11+AG11+AI11+AK11+AM11</f>
        <v>134.87974</v>
      </c>
      <c r="AP11" s="21">
        <f t="shared" si="0"/>
        <v>57.74958</v>
      </c>
    </row>
    <row r="12" spans="1:42" ht="25.5">
      <c r="A12" s="17" t="s">
        <v>179</v>
      </c>
      <c r="B12" s="18" t="s">
        <v>26</v>
      </c>
      <c r="C12" s="19">
        <f>2539.76883-AM12</f>
        <v>2527.37183</v>
      </c>
      <c r="D12" s="19">
        <f>12.42239-AN12</f>
        <v>9.06239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>
        <f>'[1]A3'!C10</f>
        <v>12.397</v>
      </c>
      <c r="AN12" s="19">
        <f>'[1]A3'!D10</f>
        <v>3.36</v>
      </c>
      <c r="AO12" s="21">
        <f t="shared" si="0"/>
        <v>2539.76883</v>
      </c>
      <c r="AP12" s="21">
        <f t="shared" si="0"/>
        <v>12.42239</v>
      </c>
    </row>
    <row r="13" spans="1:42" ht="15">
      <c r="A13" s="17" t="s">
        <v>27</v>
      </c>
      <c r="B13" s="18" t="s">
        <v>28</v>
      </c>
      <c r="C13" s="21">
        <f aca="true" t="shared" si="1" ref="C13:AN13">C14+C15</f>
        <v>265.84623999999997</v>
      </c>
      <c r="D13" s="21">
        <f t="shared" si="1"/>
        <v>265.84623999999997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1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1"/>
        <v>0</v>
      </c>
      <c r="AD13" s="21">
        <f t="shared" si="1"/>
        <v>0</v>
      </c>
      <c r="AE13" s="21">
        <f t="shared" si="1"/>
        <v>0</v>
      </c>
      <c r="AF13" s="21">
        <f t="shared" si="1"/>
        <v>0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0"/>
        <v>265.84623999999997</v>
      </c>
      <c r="AP13" s="21">
        <f t="shared" si="0"/>
        <v>265.84623999999997</v>
      </c>
    </row>
    <row r="14" spans="1:42" ht="15">
      <c r="A14" s="22" t="s">
        <v>29</v>
      </c>
      <c r="B14" s="18" t="s">
        <v>30</v>
      </c>
      <c r="C14" s="19">
        <f>'[1]A3'!C12</f>
        <v>143.90857</v>
      </c>
      <c r="D14" s="19">
        <f>C14</f>
        <v>143.90857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1">
        <f t="shared" si="0"/>
        <v>143.90857</v>
      </c>
      <c r="AP14" s="21">
        <f t="shared" si="0"/>
        <v>143.90857</v>
      </c>
    </row>
    <row r="15" spans="1:42" ht="15">
      <c r="A15" s="22" t="s">
        <v>31</v>
      </c>
      <c r="B15" s="18" t="s">
        <v>32</v>
      </c>
      <c r="C15" s="19">
        <v>121.93767</v>
      </c>
      <c r="D15" s="19">
        <v>121.93767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1">
        <f t="shared" si="0"/>
        <v>121.93767</v>
      </c>
      <c r="AP15" s="21">
        <f t="shared" si="0"/>
        <v>121.93767</v>
      </c>
    </row>
    <row r="16" spans="1:42" ht="38.25">
      <c r="A16" s="17" t="s">
        <v>33</v>
      </c>
      <c r="B16" s="18" t="s">
        <v>34</v>
      </c>
      <c r="C16" s="19"/>
      <c r="D16" s="19"/>
      <c r="E16" s="19"/>
      <c r="F16" s="19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1">
        <f t="shared" si="0"/>
        <v>0</v>
      </c>
      <c r="AP16" s="21">
        <f t="shared" si="0"/>
        <v>0</v>
      </c>
    </row>
    <row r="17" spans="1:42" ht="25.5">
      <c r="A17" s="17" t="s">
        <v>180</v>
      </c>
      <c r="B17" s="18" t="s">
        <v>35</v>
      </c>
      <c r="C17" s="21">
        <f aca="true" t="shared" si="2" ref="C17:AN17">C18+C21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1">
        <f t="shared" si="2"/>
        <v>0</v>
      </c>
      <c r="L17" s="21">
        <f t="shared" si="2"/>
        <v>0</v>
      </c>
      <c r="M17" s="21">
        <f t="shared" si="2"/>
        <v>0</v>
      </c>
      <c r="N17" s="21">
        <f t="shared" si="2"/>
        <v>0</v>
      </c>
      <c r="O17" s="21">
        <f t="shared" si="2"/>
        <v>0</v>
      </c>
      <c r="P17" s="21">
        <f t="shared" si="2"/>
        <v>0</v>
      </c>
      <c r="Q17" s="21">
        <f t="shared" si="2"/>
        <v>0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0</v>
      </c>
      <c r="AA17" s="21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1">
        <f t="shared" si="2"/>
        <v>0</v>
      </c>
      <c r="AF17" s="21">
        <f t="shared" si="2"/>
        <v>0</v>
      </c>
      <c r="AG17" s="21">
        <f t="shared" si="2"/>
        <v>0</v>
      </c>
      <c r="AH17" s="21">
        <f t="shared" si="2"/>
        <v>0</v>
      </c>
      <c r="AI17" s="21">
        <f t="shared" si="2"/>
        <v>0</v>
      </c>
      <c r="AJ17" s="21">
        <f t="shared" si="2"/>
        <v>0</v>
      </c>
      <c r="AK17" s="21">
        <f t="shared" si="2"/>
        <v>0</v>
      </c>
      <c r="AL17" s="21">
        <f t="shared" si="2"/>
        <v>0</v>
      </c>
      <c r="AM17" s="21">
        <f t="shared" si="2"/>
        <v>0</v>
      </c>
      <c r="AN17" s="21">
        <f t="shared" si="2"/>
        <v>0</v>
      </c>
      <c r="AO17" s="21">
        <f t="shared" si="0"/>
        <v>0</v>
      </c>
      <c r="AP17" s="21">
        <f t="shared" si="0"/>
        <v>0</v>
      </c>
    </row>
    <row r="18" spans="1:42" ht="15">
      <c r="A18" s="22" t="s">
        <v>36</v>
      </c>
      <c r="B18" s="18" t="s">
        <v>37</v>
      </c>
      <c r="C18" s="21">
        <f aca="true" t="shared" si="3" ref="C18:AN18">C19+C20</f>
        <v>0</v>
      </c>
      <c r="D18" s="21">
        <f t="shared" si="3"/>
        <v>0</v>
      </c>
      <c r="E18" s="21">
        <f t="shared" si="3"/>
        <v>0</v>
      </c>
      <c r="F18" s="21">
        <f t="shared" si="3"/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21">
        <f t="shared" si="3"/>
        <v>0</v>
      </c>
      <c r="AI18" s="21">
        <f t="shared" si="3"/>
        <v>0</v>
      </c>
      <c r="AJ18" s="21">
        <f t="shared" si="3"/>
        <v>0</v>
      </c>
      <c r="AK18" s="21">
        <f t="shared" si="3"/>
        <v>0</v>
      </c>
      <c r="AL18" s="21">
        <f t="shared" si="3"/>
        <v>0</v>
      </c>
      <c r="AM18" s="21">
        <f t="shared" si="3"/>
        <v>0</v>
      </c>
      <c r="AN18" s="21">
        <f t="shared" si="3"/>
        <v>0</v>
      </c>
      <c r="AO18" s="21">
        <f t="shared" si="0"/>
        <v>0</v>
      </c>
      <c r="AP18" s="21">
        <f t="shared" si="0"/>
        <v>0</v>
      </c>
    </row>
    <row r="19" spans="1:42" ht="15">
      <c r="A19" s="23" t="s">
        <v>38</v>
      </c>
      <c r="B19" s="18" t="s">
        <v>39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1">
        <f t="shared" si="0"/>
        <v>0</v>
      </c>
      <c r="AP19" s="21">
        <f t="shared" si="0"/>
        <v>0</v>
      </c>
    </row>
    <row r="20" spans="1:42" ht="25.5">
      <c r="A20" s="23" t="s">
        <v>40</v>
      </c>
      <c r="B20" s="18" t="s">
        <v>41</v>
      </c>
      <c r="C20" s="21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19"/>
      <c r="AN20" s="19"/>
      <c r="AO20" s="21">
        <f t="shared" si="0"/>
        <v>0</v>
      </c>
      <c r="AP20" s="21">
        <f t="shared" si="0"/>
        <v>0</v>
      </c>
    </row>
    <row r="21" spans="1:42" ht="15">
      <c r="A21" s="24" t="s">
        <v>42</v>
      </c>
      <c r="B21" s="18" t="s">
        <v>43</v>
      </c>
      <c r="C21" s="21">
        <f aca="true" t="shared" si="4" ref="C21:AN21">C22+C23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21">
        <f t="shared" si="4"/>
        <v>0</v>
      </c>
      <c r="R21" s="21">
        <f t="shared" si="4"/>
        <v>0</v>
      </c>
      <c r="S21" s="21">
        <f t="shared" si="4"/>
        <v>0</v>
      </c>
      <c r="T21" s="21">
        <f t="shared" si="4"/>
        <v>0</v>
      </c>
      <c r="U21" s="21">
        <f t="shared" si="4"/>
        <v>0</v>
      </c>
      <c r="V21" s="21">
        <f t="shared" si="4"/>
        <v>0</v>
      </c>
      <c r="W21" s="21">
        <f t="shared" si="4"/>
        <v>0</v>
      </c>
      <c r="X21" s="21">
        <f t="shared" si="4"/>
        <v>0</v>
      </c>
      <c r="Y21" s="21">
        <f t="shared" si="4"/>
        <v>0</v>
      </c>
      <c r="Z21" s="21">
        <f t="shared" si="4"/>
        <v>0</v>
      </c>
      <c r="AA21" s="21">
        <f t="shared" si="4"/>
        <v>0</v>
      </c>
      <c r="AB21" s="21">
        <f t="shared" si="4"/>
        <v>0</v>
      </c>
      <c r="AC21" s="21">
        <f t="shared" si="4"/>
        <v>0</v>
      </c>
      <c r="AD21" s="21">
        <f t="shared" si="4"/>
        <v>0</v>
      </c>
      <c r="AE21" s="21">
        <f t="shared" si="4"/>
        <v>0</v>
      </c>
      <c r="AF21" s="21">
        <f t="shared" si="4"/>
        <v>0</v>
      </c>
      <c r="AG21" s="21">
        <f t="shared" si="4"/>
        <v>0</v>
      </c>
      <c r="AH21" s="21">
        <f t="shared" si="4"/>
        <v>0</v>
      </c>
      <c r="AI21" s="21">
        <f t="shared" si="4"/>
        <v>0</v>
      </c>
      <c r="AJ21" s="21">
        <f>AJ22+AJ23</f>
        <v>0</v>
      </c>
      <c r="AK21" s="21">
        <f t="shared" si="4"/>
        <v>0</v>
      </c>
      <c r="AL21" s="21">
        <f t="shared" si="4"/>
        <v>0</v>
      </c>
      <c r="AM21" s="21">
        <f t="shared" si="4"/>
        <v>0</v>
      </c>
      <c r="AN21" s="21">
        <f t="shared" si="4"/>
        <v>0</v>
      </c>
      <c r="AO21" s="21">
        <f t="shared" si="0"/>
        <v>0</v>
      </c>
      <c r="AP21" s="21">
        <f t="shared" si="0"/>
        <v>0</v>
      </c>
    </row>
    <row r="22" spans="1:42" ht="15">
      <c r="A22" s="23" t="s">
        <v>44</v>
      </c>
      <c r="B22" s="18" t="s">
        <v>45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1">
        <f t="shared" si="0"/>
        <v>0</v>
      </c>
      <c r="AP22" s="21">
        <f t="shared" si="0"/>
        <v>0</v>
      </c>
    </row>
    <row r="23" spans="1:42" ht="25.5">
      <c r="A23" s="23" t="s">
        <v>46</v>
      </c>
      <c r="B23" s="18" t="s">
        <v>47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19"/>
      <c r="AN23" s="19"/>
      <c r="AO23" s="21">
        <f t="shared" si="0"/>
        <v>0</v>
      </c>
      <c r="AP23" s="21">
        <f t="shared" si="0"/>
        <v>0</v>
      </c>
    </row>
    <row r="24" spans="1:42" ht="15">
      <c r="A24" s="17" t="s">
        <v>48</v>
      </c>
      <c r="B24" s="18" t="s">
        <v>49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1">
        <f t="shared" si="0"/>
        <v>0</v>
      </c>
      <c r="AP24" s="21">
        <f t="shared" si="0"/>
        <v>0</v>
      </c>
    </row>
    <row r="25" spans="1:42" ht="38.25">
      <c r="A25" s="17" t="s">
        <v>181</v>
      </c>
      <c r="B25" s="18" t="s">
        <v>50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>
        <f>1014.50848+1439.50607</f>
        <v>2454.01455</v>
      </c>
      <c r="AH25" s="19"/>
      <c r="AI25" s="19">
        <f>1545.08+1341.6</f>
        <v>2886.68</v>
      </c>
      <c r="AJ25" s="19"/>
      <c r="AK25" s="19">
        <v>1537.0656</v>
      </c>
      <c r="AL25" s="19"/>
      <c r="AM25" s="19"/>
      <c r="AN25" s="19"/>
      <c r="AO25" s="21">
        <f t="shared" si="0"/>
        <v>6877.76015</v>
      </c>
      <c r="AP25" s="21">
        <f t="shared" si="0"/>
        <v>0</v>
      </c>
    </row>
    <row r="26" spans="1:42" ht="38.25">
      <c r="A26" s="17" t="s">
        <v>51</v>
      </c>
      <c r="B26" s="18" t="s">
        <v>52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1">
        <f t="shared" si="0"/>
        <v>0</v>
      </c>
      <c r="AP26" s="21">
        <f t="shared" si="0"/>
        <v>0</v>
      </c>
    </row>
    <row r="27" spans="1:42" ht="38.25">
      <c r="A27" s="17" t="s">
        <v>53</v>
      </c>
      <c r="B27" s="18" t="s">
        <v>54</v>
      </c>
      <c r="C27" s="21">
        <f aca="true" t="shared" si="5" ref="C27:AN27">C28+C31</f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0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>
        <f t="shared" si="5"/>
        <v>0</v>
      </c>
      <c r="W27" s="21">
        <f t="shared" si="5"/>
        <v>0</v>
      </c>
      <c r="X27" s="21">
        <f t="shared" si="5"/>
        <v>0</v>
      </c>
      <c r="Y27" s="21">
        <f t="shared" si="5"/>
        <v>0</v>
      </c>
      <c r="Z27" s="21">
        <f t="shared" si="5"/>
        <v>0</v>
      </c>
      <c r="AA27" s="21">
        <f t="shared" si="5"/>
        <v>0</v>
      </c>
      <c r="AB27" s="21">
        <f t="shared" si="5"/>
        <v>0</v>
      </c>
      <c r="AC27" s="21">
        <f t="shared" si="5"/>
        <v>0</v>
      </c>
      <c r="AD27" s="21">
        <f t="shared" si="5"/>
        <v>0</v>
      </c>
      <c r="AE27" s="21">
        <f t="shared" si="5"/>
        <v>0</v>
      </c>
      <c r="AF27" s="21">
        <f t="shared" si="5"/>
        <v>0</v>
      </c>
      <c r="AG27" s="21">
        <f t="shared" si="5"/>
        <v>0</v>
      </c>
      <c r="AH27" s="21">
        <f t="shared" si="5"/>
        <v>0</v>
      </c>
      <c r="AI27" s="21">
        <f t="shared" si="5"/>
        <v>0</v>
      </c>
      <c r="AJ27" s="21">
        <f t="shared" si="5"/>
        <v>0</v>
      </c>
      <c r="AK27" s="21">
        <f t="shared" si="5"/>
        <v>0</v>
      </c>
      <c r="AL27" s="21">
        <f t="shared" si="5"/>
        <v>0</v>
      </c>
      <c r="AM27" s="21">
        <f t="shared" si="5"/>
        <v>0</v>
      </c>
      <c r="AN27" s="21">
        <f t="shared" si="5"/>
        <v>0</v>
      </c>
      <c r="AO27" s="21">
        <f t="shared" si="0"/>
        <v>0</v>
      </c>
      <c r="AP27" s="21">
        <f t="shared" si="0"/>
        <v>0</v>
      </c>
    </row>
    <row r="28" spans="1:42" ht="15">
      <c r="A28" s="24" t="s">
        <v>55</v>
      </c>
      <c r="B28" s="18" t="s">
        <v>56</v>
      </c>
      <c r="C28" s="21">
        <f aca="true" t="shared" si="6" ref="C28:AN28">C29+C30</f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6"/>
        <v>0</v>
      </c>
      <c r="J28" s="21">
        <f t="shared" si="6"/>
        <v>0</v>
      </c>
      <c r="K28" s="21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T28" s="21">
        <f t="shared" si="6"/>
        <v>0</v>
      </c>
      <c r="U28" s="21">
        <f t="shared" si="6"/>
        <v>0</v>
      </c>
      <c r="V28" s="21">
        <f t="shared" si="6"/>
        <v>0</v>
      </c>
      <c r="W28" s="21">
        <f t="shared" si="6"/>
        <v>0</v>
      </c>
      <c r="X28" s="21">
        <f t="shared" si="6"/>
        <v>0</v>
      </c>
      <c r="Y28" s="21">
        <f t="shared" si="6"/>
        <v>0</v>
      </c>
      <c r="Z28" s="21">
        <f t="shared" si="6"/>
        <v>0</v>
      </c>
      <c r="AA28" s="21">
        <f t="shared" si="6"/>
        <v>0</v>
      </c>
      <c r="AB28" s="21">
        <f t="shared" si="6"/>
        <v>0</v>
      </c>
      <c r="AC28" s="21">
        <f t="shared" si="6"/>
        <v>0</v>
      </c>
      <c r="AD28" s="21">
        <f t="shared" si="6"/>
        <v>0</v>
      </c>
      <c r="AE28" s="21">
        <f t="shared" si="6"/>
        <v>0</v>
      </c>
      <c r="AF28" s="21">
        <f t="shared" si="6"/>
        <v>0</v>
      </c>
      <c r="AG28" s="21">
        <f t="shared" si="6"/>
        <v>0</v>
      </c>
      <c r="AH28" s="21">
        <f t="shared" si="6"/>
        <v>0</v>
      </c>
      <c r="AI28" s="21">
        <f t="shared" si="6"/>
        <v>0</v>
      </c>
      <c r="AJ28" s="21">
        <f t="shared" si="6"/>
        <v>0</v>
      </c>
      <c r="AK28" s="21">
        <f t="shared" si="6"/>
        <v>0</v>
      </c>
      <c r="AL28" s="21">
        <f t="shared" si="6"/>
        <v>0</v>
      </c>
      <c r="AM28" s="21">
        <f t="shared" si="6"/>
        <v>0</v>
      </c>
      <c r="AN28" s="21">
        <f t="shared" si="6"/>
        <v>0</v>
      </c>
      <c r="AO28" s="21">
        <f t="shared" si="0"/>
        <v>0</v>
      </c>
      <c r="AP28" s="21">
        <f t="shared" si="0"/>
        <v>0</v>
      </c>
    </row>
    <row r="29" spans="1:42" ht="15">
      <c r="A29" s="25" t="s">
        <v>57</v>
      </c>
      <c r="B29" s="1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1">
        <f t="shared" si="0"/>
        <v>0</v>
      </c>
      <c r="AP29" s="21">
        <f t="shared" si="0"/>
        <v>0</v>
      </c>
    </row>
    <row r="30" spans="1:42" ht="15">
      <c r="A30" s="25" t="s">
        <v>59</v>
      </c>
      <c r="B30" s="18" t="s">
        <v>60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1">
        <f t="shared" si="0"/>
        <v>0</v>
      </c>
      <c r="AP30" s="21">
        <f t="shared" si="0"/>
        <v>0</v>
      </c>
    </row>
    <row r="31" spans="1:42" ht="15">
      <c r="A31" s="24" t="s">
        <v>61</v>
      </c>
      <c r="B31" s="18" t="s">
        <v>62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1">
        <f>AM32+AM33</f>
        <v>0</v>
      </c>
      <c r="AN31" s="21">
        <f>AN32+AN33</f>
        <v>0</v>
      </c>
      <c r="AO31" s="21">
        <f t="shared" si="0"/>
        <v>0</v>
      </c>
      <c r="AP31" s="21">
        <f t="shared" si="0"/>
        <v>0</v>
      </c>
    </row>
    <row r="32" spans="1:42" ht="15">
      <c r="A32" s="25" t="s">
        <v>63</v>
      </c>
      <c r="B32" s="18" t="s">
        <v>64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19"/>
      <c r="AN32" s="19"/>
      <c r="AO32" s="21">
        <f t="shared" si="0"/>
        <v>0</v>
      </c>
      <c r="AP32" s="21">
        <f t="shared" si="0"/>
        <v>0</v>
      </c>
    </row>
    <row r="33" spans="1:42" ht="15">
      <c r="A33" s="25" t="s">
        <v>65</v>
      </c>
      <c r="B33" s="18" t="s">
        <v>66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19"/>
      <c r="AN33" s="19"/>
      <c r="AO33" s="21">
        <f t="shared" si="0"/>
        <v>0</v>
      </c>
      <c r="AP33" s="21">
        <f t="shared" si="0"/>
        <v>0</v>
      </c>
    </row>
    <row r="34" spans="1:42" ht="38.25">
      <c r="A34" s="27" t="s">
        <v>67</v>
      </c>
      <c r="B34" s="18" t="s">
        <v>68</v>
      </c>
      <c r="C34" s="21">
        <f aca="true" t="shared" si="7" ref="C34:AN34">C35+C38</f>
        <v>0</v>
      </c>
      <c r="D34" s="21">
        <f t="shared" si="7"/>
        <v>0</v>
      </c>
      <c r="E34" s="21">
        <f t="shared" si="7"/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21">
        <f t="shared" si="7"/>
        <v>0</v>
      </c>
      <c r="J34" s="21">
        <f t="shared" si="7"/>
        <v>0</v>
      </c>
      <c r="K34" s="21">
        <f t="shared" si="7"/>
        <v>0</v>
      </c>
      <c r="L34" s="21">
        <f t="shared" si="7"/>
        <v>0</v>
      </c>
      <c r="M34" s="21">
        <f t="shared" si="7"/>
        <v>0</v>
      </c>
      <c r="N34" s="21">
        <f t="shared" si="7"/>
        <v>0</v>
      </c>
      <c r="O34" s="21">
        <f t="shared" si="7"/>
        <v>0</v>
      </c>
      <c r="P34" s="21">
        <f t="shared" si="7"/>
        <v>0</v>
      </c>
      <c r="Q34" s="21">
        <f t="shared" si="7"/>
        <v>0</v>
      </c>
      <c r="R34" s="21">
        <f t="shared" si="7"/>
        <v>0</v>
      </c>
      <c r="S34" s="21">
        <f t="shared" si="7"/>
        <v>0</v>
      </c>
      <c r="T34" s="21">
        <f t="shared" si="7"/>
        <v>0</v>
      </c>
      <c r="U34" s="21">
        <f t="shared" si="7"/>
        <v>0</v>
      </c>
      <c r="V34" s="21">
        <f t="shared" si="7"/>
        <v>0</v>
      </c>
      <c r="W34" s="21">
        <f t="shared" si="7"/>
        <v>0</v>
      </c>
      <c r="X34" s="21">
        <f t="shared" si="7"/>
        <v>0</v>
      </c>
      <c r="Y34" s="21">
        <f t="shared" si="7"/>
        <v>0</v>
      </c>
      <c r="Z34" s="21">
        <f t="shared" si="7"/>
        <v>0</v>
      </c>
      <c r="AA34" s="21">
        <f t="shared" si="7"/>
        <v>0</v>
      </c>
      <c r="AB34" s="21">
        <f t="shared" si="7"/>
        <v>0</v>
      </c>
      <c r="AC34" s="21">
        <f t="shared" si="7"/>
        <v>0</v>
      </c>
      <c r="AD34" s="21">
        <f t="shared" si="7"/>
        <v>0</v>
      </c>
      <c r="AE34" s="21">
        <f t="shared" si="7"/>
        <v>0</v>
      </c>
      <c r="AF34" s="21">
        <f t="shared" si="7"/>
        <v>0</v>
      </c>
      <c r="AG34" s="21">
        <f t="shared" si="7"/>
        <v>0</v>
      </c>
      <c r="AH34" s="21">
        <f t="shared" si="7"/>
        <v>0</v>
      </c>
      <c r="AI34" s="21">
        <f t="shared" si="7"/>
        <v>0</v>
      </c>
      <c r="AJ34" s="21">
        <f t="shared" si="7"/>
        <v>0</v>
      </c>
      <c r="AK34" s="21">
        <f t="shared" si="7"/>
        <v>0</v>
      </c>
      <c r="AL34" s="21">
        <f t="shared" si="7"/>
        <v>0</v>
      </c>
      <c r="AM34" s="21">
        <f t="shared" si="7"/>
        <v>0</v>
      </c>
      <c r="AN34" s="21">
        <f t="shared" si="7"/>
        <v>0</v>
      </c>
      <c r="AO34" s="21">
        <f t="shared" si="0"/>
        <v>0</v>
      </c>
      <c r="AP34" s="21">
        <f t="shared" si="0"/>
        <v>0</v>
      </c>
    </row>
    <row r="35" spans="1:42" ht="15">
      <c r="A35" s="24" t="s">
        <v>55</v>
      </c>
      <c r="B35" s="18" t="s">
        <v>69</v>
      </c>
      <c r="C35" s="21">
        <f aca="true" t="shared" si="8" ref="C35:AN35">C36+C37</f>
        <v>0</v>
      </c>
      <c r="D35" s="21">
        <f t="shared" si="8"/>
        <v>0</v>
      </c>
      <c r="E35" s="21">
        <f t="shared" si="8"/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21">
        <f t="shared" si="8"/>
        <v>0</v>
      </c>
      <c r="J35" s="21">
        <f t="shared" si="8"/>
        <v>0</v>
      </c>
      <c r="K35" s="21">
        <f t="shared" si="8"/>
        <v>0</v>
      </c>
      <c r="L35" s="21">
        <f t="shared" si="8"/>
        <v>0</v>
      </c>
      <c r="M35" s="21">
        <f t="shared" si="8"/>
        <v>0</v>
      </c>
      <c r="N35" s="21">
        <f t="shared" si="8"/>
        <v>0</v>
      </c>
      <c r="O35" s="21">
        <f t="shared" si="8"/>
        <v>0</v>
      </c>
      <c r="P35" s="21">
        <f t="shared" si="8"/>
        <v>0</v>
      </c>
      <c r="Q35" s="21">
        <f t="shared" si="8"/>
        <v>0</v>
      </c>
      <c r="R35" s="21">
        <f t="shared" si="8"/>
        <v>0</v>
      </c>
      <c r="S35" s="21">
        <f t="shared" si="8"/>
        <v>0</v>
      </c>
      <c r="T35" s="21">
        <f t="shared" si="8"/>
        <v>0</v>
      </c>
      <c r="U35" s="21">
        <f t="shared" si="8"/>
        <v>0</v>
      </c>
      <c r="V35" s="21">
        <f t="shared" si="8"/>
        <v>0</v>
      </c>
      <c r="W35" s="21">
        <f t="shared" si="8"/>
        <v>0</v>
      </c>
      <c r="X35" s="21">
        <f t="shared" si="8"/>
        <v>0</v>
      </c>
      <c r="Y35" s="21">
        <f t="shared" si="8"/>
        <v>0</v>
      </c>
      <c r="Z35" s="21">
        <f t="shared" si="8"/>
        <v>0</v>
      </c>
      <c r="AA35" s="21">
        <f t="shared" si="8"/>
        <v>0</v>
      </c>
      <c r="AB35" s="21">
        <f t="shared" si="8"/>
        <v>0</v>
      </c>
      <c r="AC35" s="21">
        <f t="shared" si="8"/>
        <v>0</v>
      </c>
      <c r="AD35" s="21">
        <f t="shared" si="8"/>
        <v>0</v>
      </c>
      <c r="AE35" s="21">
        <f t="shared" si="8"/>
        <v>0</v>
      </c>
      <c r="AF35" s="21">
        <f t="shared" si="8"/>
        <v>0</v>
      </c>
      <c r="AG35" s="21">
        <f t="shared" si="8"/>
        <v>0</v>
      </c>
      <c r="AH35" s="21">
        <f t="shared" si="8"/>
        <v>0</v>
      </c>
      <c r="AI35" s="21">
        <f t="shared" si="8"/>
        <v>0</v>
      </c>
      <c r="AJ35" s="21">
        <f t="shared" si="8"/>
        <v>0</v>
      </c>
      <c r="AK35" s="21">
        <f t="shared" si="8"/>
        <v>0</v>
      </c>
      <c r="AL35" s="21">
        <f t="shared" si="8"/>
        <v>0</v>
      </c>
      <c r="AM35" s="21">
        <f t="shared" si="8"/>
        <v>0</v>
      </c>
      <c r="AN35" s="21">
        <f t="shared" si="8"/>
        <v>0</v>
      </c>
      <c r="AO35" s="21">
        <f t="shared" si="0"/>
        <v>0</v>
      </c>
      <c r="AP35" s="21">
        <f t="shared" si="0"/>
        <v>0</v>
      </c>
    </row>
    <row r="36" spans="1:42" ht="15">
      <c r="A36" s="25" t="s">
        <v>70</v>
      </c>
      <c r="B36" s="18" t="s">
        <v>71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1">
        <f t="shared" si="0"/>
        <v>0</v>
      </c>
      <c r="AP36" s="21">
        <f t="shared" si="0"/>
        <v>0</v>
      </c>
    </row>
    <row r="37" spans="1:42" ht="15">
      <c r="A37" s="25" t="s">
        <v>72</v>
      </c>
      <c r="B37" s="18" t="s">
        <v>73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1">
        <f t="shared" si="0"/>
        <v>0</v>
      </c>
      <c r="AP37" s="21">
        <f t="shared" si="0"/>
        <v>0</v>
      </c>
    </row>
    <row r="38" spans="1:42" ht="15">
      <c r="A38" s="24" t="s">
        <v>61</v>
      </c>
      <c r="B38" s="18" t="s">
        <v>74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1">
        <f>AM39+AM40</f>
        <v>0</v>
      </c>
      <c r="AN38" s="21">
        <f>AN39+AN40</f>
        <v>0</v>
      </c>
      <c r="AO38" s="21">
        <f t="shared" si="0"/>
        <v>0</v>
      </c>
      <c r="AP38" s="21">
        <f t="shared" si="0"/>
        <v>0</v>
      </c>
    </row>
    <row r="39" spans="1:42" ht="15">
      <c r="A39" s="25" t="s">
        <v>75</v>
      </c>
      <c r="B39" s="18" t="s">
        <v>76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19"/>
      <c r="AN39" s="19"/>
      <c r="AO39" s="21">
        <f t="shared" si="0"/>
        <v>0</v>
      </c>
      <c r="AP39" s="21">
        <f t="shared" si="0"/>
        <v>0</v>
      </c>
    </row>
    <row r="40" spans="1:42" ht="15">
      <c r="A40" s="25" t="s">
        <v>77</v>
      </c>
      <c r="B40" s="18" t="s">
        <v>78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19"/>
      <c r="AN40" s="19"/>
      <c r="AO40" s="21">
        <f t="shared" si="0"/>
        <v>0</v>
      </c>
      <c r="AP40" s="21">
        <f t="shared" si="0"/>
        <v>0</v>
      </c>
    </row>
    <row r="41" spans="1:42" ht="15">
      <c r="A41" s="17" t="s">
        <v>79</v>
      </c>
      <c r="B41" s="18" t="s">
        <v>80</v>
      </c>
      <c r="C41" s="21">
        <f aca="true" t="shared" si="9" ref="C41:AN41">C42+C43</f>
        <v>0</v>
      </c>
      <c r="D41" s="21">
        <f t="shared" si="9"/>
        <v>0</v>
      </c>
      <c r="E41" s="21">
        <f t="shared" si="9"/>
        <v>0.04854</v>
      </c>
      <c r="F41" s="21">
        <f t="shared" si="9"/>
        <v>0</v>
      </c>
      <c r="G41" s="21">
        <f t="shared" si="9"/>
        <v>0.46318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0.51215</v>
      </c>
      <c r="L41" s="21">
        <f t="shared" si="9"/>
        <v>0</v>
      </c>
      <c r="M41" s="21">
        <f t="shared" si="9"/>
        <v>0.51257</v>
      </c>
      <c r="N41" s="21">
        <f t="shared" si="9"/>
        <v>0</v>
      </c>
      <c r="O41" s="21">
        <f t="shared" si="9"/>
        <v>0.51301</v>
      </c>
      <c r="P41" s="21">
        <f t="shared" si="9"/>
        <v>0</v>
      </c>
      <c r="Q41" s="21">
        <f t="shared" si="9"/>
        <v>0.51344</v>
      </c>
      <c r="R41" s="21">
        <f t="shared" si="9"/>
        <v>0</v>
      </c>
      <c r="S41" s="21">
        <f t="shared" si="9"/>
        <v>0.51387</v>
      </c>
      <c r="T41" s="21">
        <f t="shared" si="9"/>
        <v>0</v>
      </c>
      <c r="U41" s="21">
        <f t="shared" si="9"/>
        <v>0.51429</v>
      </c>
      <c r="V41" s="21">
        <f t="shared" si="9"/>
        <v>0</v>
      </c>
      <c r="W41" s="21">
        <f t="shared" si="9"/>
        <v>0.51472</v>
      </c>
      <c r="X41" s="21">
        <f t="shared" si="9"/>
        <v>0</v>
      </c>
      <c r="Y41" s="21">
        <f t="shared" si="9"/>
        <v>0.51515</v>
      </c>
      <c r="Z41" s="21">
        <f t="shared" si="9"/>
        <v>0</v>
      </c>
      <c r="AA41" s="21">
        <f t="shared" si="9"/>
        <v>0.51558</v>
      </c>
      <c r="AB41" s="21">
        <f t="shared" si="9"/>
        <v>0</v>
      </c>
      <c r="AC41" s="21">
        <f t="shared" si="9"/>
        <v>0.516</v>
      </c>
      <c r="AD41" s="21">
        <f t="shared" si="9"/>
        <v>0</v>
      </c>
      <c r="AE41" s="21">
        <f t="shared" si="9"/>
        <v>0.51643</v>
      </c>
      <c r="AF41" s="21">
        <f t="shared" si="9"/>
        <v>0</v>
      </c>
      <c r="AG41" s="21">
        <f t="shared" si="9"/>
        <v>6.23089</v>
      </c>
      <c r="AH41" s="21">
        <f t="shared" si="9"/>
        <v>0</v>
      </c>
      <c r="AI41" s="21">
        <f t="shared" si="9"/>
        <v>6.29347</v>
      </c>
      <c r="AJ41" s="21">
        <f t="shared" si="9"/>
        <v>0</v>
      </c>
      <c r="AK41" s="21">
        <f t="shared" si="9"/>
        <v>3.85114</v>
      </c>
      <c r="AL41" s="21">
        <f t="shared" si="9"/>
        <v>0</v>
      </c>
      <c r="AM41" s="21">
        <f t="shared" si="9"/>
        <v>857.24421</v>
      </c>
      <c r="AN41" s="21">
        <f t="shared" si="9"/>
        <v>0</v>
      </c>
      <c r="AO41" s="21">
        <f t="shared" si="0"/>
        <v>879.78864</v>
      </c>
      <c r="AP41" s="21">
        <f t="shared" si="0"/>
        <v>0</v>
      </c>
    </row>
    <row r="42" spans="1:42" ht="15">
      <c r="A42" s="24" t="s">
        <v>55</v>
      </c>
      <c r="B42" s="18" t="s">
        <v>81</v>
      </c>
      <c r="C42" s="19"/>
      <c r="D42" s="19"/>
      <c r="E42" s="19">
        <v>0.04854</v>
      </c>
      <c r="F42" s="19"/>
      <c r="G42" s="19">
        <v>0.46318</v>
      </c>
      <c r="H42" s="19"/>
      <c r="I42" s="19"/>
      <c r="J42" s="19"/>
      <c r="K42" s="19">
        <v>0.51215</v>
      </c>
      <c r="L42" s="19"/>
      <c r="M42" s="19">
        <v>0.51257</v>
      </c>
      <c r="N42" s="19"/>
      <c r="O42" s="19">
        <v>0.51301</v>
      </c>
      <c r="P42" s="19"/>
      <c r="Q42" s="19">
        <v>0.51344</v>
      </c>
      <c r="R42" s="19"/>
      <c r="S42" s="19">
        <v>0.51387</v>
      </c>
      <c r="T42" s="19"/>
      <c r="U42" s="19">
        <v>0.51429</v>
      </c>
      <c r="V42" s="19"/>
      <c r="W42" s="19">
        <v>0.51472</v>
      </c>
      <c r="X42" s="19"/>
      <c r="Y42" s="19">
        <v>0.51515</v>
      </c>
      <c r="Z42" s="19"/>
      <c r="AA42" s="19">
        <v>0.51558</v>
      </c>
      <c r="AB42" s="19"/>
      <c r="AC42" s="19">
        <v>0.516</v>
      </c>
      <c r="AD42" s="19"/>
      <c r="AE42" s="19">
        <v>0.51643</v>
      </c>
      <c r="AF42" s="19"/>
      <c r="AG42" s="19">
        <v>6.23089</v>
      </c>
      <c r="AH42" s="19"/>
      <c r="AI42" s="19">
        <v>6.29347</v>
      </c>
      <c r="AJ42" s="19"/>
      <c r="AK42" s="19">
        <v>3.85114</v>
      </c>
      <c r="AL42" s="19"/>
      <c r="AM42" s="19"/>
      <c r="AN42" s="19"/>
      <c r="AO42" s="21">
        <f t="shared" si="0"/>
        <v>22.54443</v>
      </c>
      <c r="AP42" s="21">
        <f t="shared" si="0"/>
        <v>0</v>
      </c>
    </row>
    <row r="43" spans="1:42" ht="15">
      <c r="A43" s="24" t="s">
        <v>82</v>
      </c>
      <c r="B43" s="18" t="s">
        <v>83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19">
        <v>857.24421</v>
      </c>
      <c r="AN43" s="19"/>
      <c r="AO43" s="21">
        <f t="shared" si="0"/>
        <v>857.24421</v>
      </c>
      <c r="AP43" s="21">
        <f t="shared" si="0"/>
        <v>0</v>
      </c>
    </row>
    <row r="44" spans="1:42" ht="38.25">
      <c r="A44" s="17" t="s">
        <v>84</v>
      </c>
      <c r="B44" s="18" t="s">
        <v>85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19">
        <f>158.77235+'[1]A10'!G204</f>
        <v>661.30078</v>
      </c>
      <c r="AN44" s="19">
        <v>0</v>
      </c>
      <c r="AO44" s="21">
        <f t="shared" si="0"/>
        <v>661.30078</v>
      </c>
      <c r="AP44" s="21">
        <f t="shared" si="0"/>
        <v>0</v>
      </c>
    </row>
    <row r="45" spans="1:42" ht="25.5">
      <c r="A45" s="17" t="s">
        <v>86</v>
      </c>
      <c r="B45" s="18" t="s">
        <v>87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19"/>
      <c r="AN45" s="19"/>
      <c r="AO45" s="21">
        <f t="shared" si="0"/>
        <v>0</v>
      </c>
      <c r="AP45" s="21">
        <f t="shared" si="0"/>
        <v>0</v>
      </c>
    </row>
    <row r="46" spans="1:42" ht="15">
      <c r="A46" s="17" t="s">
        <v>88</v>
      </c>
      <c r="B46" s="18" t="s">
        <v>89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19">
        <v>12.75194</v>
      </c>
      <c r="AN46" s="26">
        <v>0</v>
      </c>
      <c r="AO46" s="21">
        <f t="shared" si="0"/>
        <v>12.75194</v>
      </c>
      <c r="AP46" s="21">
        <f t="shared" si="0"/>
        <v>0</v>
      </c>
    </row>
    <row r="47" spans="1:42" ht="15">
      <c r="A47" s="17" t="s">
        <v>90</v>
      </c>
      <c r="B47" s="18" t="s">
        <v>91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>
        <v>1806.6533875</v>
      </c>
      <c r="AN47" s="19"/>
      <c r="AO47" s="21">
        <f t="shared" si="0"/>
        <v>1806.6533875</v>
      </c>
      <c r="AP47" s="21">
        <f t="shared" si="0"/>
        <v>0</v>
      </c>
    </row>
    <row r="48" spans="1:42" ht="25.5">
      <c r="A48" s="17" t="s">
        <v>92</v>
      </c>
      <c r="B48" s="18" t="s">
        <v>93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1">
        <f>'[1]A10'!J243+'[1]A10'!J244</f>
        <v>723.3697675</v>
      </c>
      <c r="AN48" s="21">
        <f>'[1]A10'!J525+'[1]A10'!J526</f>
        <v>0</v>
      </c>
      <c r="AO48" s="21">
        <f t="shared" si="0"/>
        <v>723.3697675</v>
      </c>
      <c r="AP48" s="21">
        <f t="shared" si="0"/>
        <v>0</v>
      </c>
    </row>
    <row r="49" spans="1:42" ht="15">
      <c r="A49" s="29" t="s">
        <v>94</v>
      </c>
      <c r="B49" s="18" t="s">
        <v>95</v>
      </c>
      <c r="C49" s="21">
        <f aca="true" t="shared" si="10" ref="C49:AL49">C11+C12+C13+C16+C17+C24+C25+C26+C27+C34+C41+C44+C45+C47</f>
        <v>2928.0978099999998</v>
      </c>
      <c r="D49" s="21">
        <f t="shared" si="10"/>
        <v>332.65820999999994</v>
      </c>
      <c r="E49" s="21">
        <f t="shared" si="10"/>
        <v>0.04854</v>
      </c>
      <c r="F49" s="21">
        <f t="shared" si="10"/>
        <v>0</v>
      </c>
      <c r="G49" s="21">
        <f t="shared" si="10"/>
        <v>0.46318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0.51215</v>
      </c>
      <c r="L49" s="21">
        <f t="shared" si="10"/>
        <v>0</v>
      </c>
      <c r="M49" s="21">
        <f t="shared" si="10"/>
        <v>0.51257</v>
      </c>
      <c r="N49" s="21">
        <f t="shared" si="10"/>
        <v>0</v>
      </c>
      <c r="O49" s="21">
        <f t="shared" si="10"/>
        <v>0.51301</v>
      </c>
      <c r="P49" s="21">
        <f t="shared" si="10"/>
        <v>0</v>
      </c>
      <c r="Q49" s="21">
        <f t="shared" si="10"/>
        <v>0.51344</v>
      </c>
      <c r="R49" s="21">
        <f t="shared" si="10"/>
        <v>0</v>
      </c>
      <c r="S49" s="21">
        <f t="shared" si="10"/>
        <v>0.51387</v>
      </c>
      <c r="T49" s="21">
        <f t="shared" si="10"/>
        <v>0</v>
      </c>
      <c r="U49" s="21">
        <f t="shared" si="10"/>
        <v>0.51429</v>
      </c>
      <c r="V49" s="21">
        <f t="shared" si="10"/>
        <v>0</v>
      </c>
      <c r="W49" s="21">
        <f t="shared" si="10"/>
        <v>0.51472</v>
      </c>
      <c r="X49" s="21">
        <f t="shared" si="10"/>
        <v>0</v>
      </c>
      <c r="Y49" s="21">
        <f t="shared" si="10"/>
        <v>0.51515</v>
      </c>
      <c r="Z49" s="21">
        <f t="shared" si="10"/>
        <v>0</v>
      </c>
      <c r="AA49" s="21">
        <f t="shared" si="10"/>
        <v>0.51558</v>
      </c>
      <c r="AB49" s="21">
        <f t="shared" si="10"/>
        <v>0</v>
      </c>
      <c r="AC49" s="21">
        <f t="shared" si="10"/>
        <v>0.516</v>
      </c>
      <c r="AD49" s="21">
        <f t="shared" si="10"/>
        <v>0</v>
      </c>
      <c r="AE49" s="21">
        <f t="shared" si="10"/>
        <v>0.51643</v>
      </c>
      <c r="AF49" s="21">
        <f t="shared" si="10"/>
        <v>0</v>
      </c>
      <c r="AG49" s="21">
        <f t="shared" si="10"/>
        <v>2460.2454399999997</v>
      </c>
      <c r="AH49" s="21">
        <f t="shared" si="10"/>
        <v>0</v>
      </c>
      <c r="AI49" s="21">
        <f t="shared" si="10"/>
        <v>2892.97347</v>
      </c>
      <c r="AJ49" s="21">
        <f t="shared" si="10"/>
        <v>0</v>
      </c>
      <c r="AK49" s="21">
        <f t="shared" si="10"/>
        <v>1540.91674</v>
      </c>
      <c r="AL49" s="21">
        <f t="shared" si="10"/>
        <v>0</v>
      </c>
      <c r="AM49" s="21">
        <f>AM11+AM12+AM13+AM16+AM17+AM24+AM25+AM26+AM27+AM34+AM41+AM44+AM45+AM46+AM47-AM48</f>
        <v>2626.97755</v>
      </c>
      <c r="AN49" s="21">
        <f>AN11+AN12+AN13+AN16+AN17+AN24+AN25+AN26+AN27+AN34+AN41+AN44+AN45+AN47-AN48</f>
        <v>3.36</v>
      </c>
      <c r="AO49" s="21">
        <f t="shared" si="0"/>
        <v>12455.37994</v>
      </c>
      <c r="AP49" s="21">
        <f t="shared" si="0"/>
        <v>336.01820999999995</v>
      </c>
    </row>
    <row r="50" spans="1:42" ht="15">
      <c r="A50" s="30"/>
      <c r="B50" s="31"/>
      <c r="C50" s="32"/>
      <c r="D50" s="3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ht="15.75">
      <c r="A51" s="35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ht="15">
      <c r="A52" s="34"/>
      <c r="B52" s="36"/>
      <c r="C52" s="37"/>
      <c r="D52" s="36"/>
      <c r="E52" s="36"/>
      <c r="F52" s="36"/>
      <c r="G52" s="38"/>
      <c r="H52" s="38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8"/>
      <c r="AJ52" s="38"/>
      <c r="AK52" s="38"/>
      <c r="AL52" s="38"/>
      <c r="AM52" s="38"/>
      <c r="AN52" s="38"/>
      <c r="AO52" s="38"/>
      <c r="AP52" s="39"/>
    </row>
    <row r="53" spans="1:42" ht="15" customHeight="1">
      <c r="A53" s="8" t="s">
        <v>97</v>
      </c>
      <c r="B53" s="9"/>
      <c r="C53" s="10" t="s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2"/>
    </row>
    <row r="54" spans="1:42" ht="15">
      <c r="A54" s="8"/>
      <c r="B54" s="9"/>
      <c r="C54" s="8" t="s">
        <v>2</v>
      </c>
      <c r="D54" s="8"/>
      <c r="E54" s="13" t="s">
        <v>3</v>
      </c>
      <c r="F54" s="13"/>
      <c r="G54" s="13" t="s">
        <v>4</v>
      </c>
      <c r="H54" s="13"/>
      <c r="I54" s="8" t="s">
        <v>5</v>
      </c>
      <c r="J54" s="8"/>
      <c r="K54" s="8" t="s">
        <v>6</v>
      </c>
      <c r="L54" s="8"/>
      <c r="M54" s="8" t="s">
        <v>7</v>
      </c>
      <c r="N54" s="8"/>
      <c r="O54" s="8" t="s">
        <v>8</v>
      </c>
      <c r="P54" s="8"/>
      <c r="Q54" s="8" t="s">
        <v>9</v>
      </c>
      <c r="R54" s="8"/>
      <c r="S54" s="8" t="s">
        <v>10</v>
      </c>
      <c r="T54" s="8"/>
      <c r="U54" s="8" t="s">
        <v>11</v>
      </c>
      <c r="V54" s="8"/>
      <c r="W54" s="8" t="s">
        <v>12</v>
      </c>
      <c r="X54" s="8"/>
      <c r="Y54" s="8" t="s">
        <v>13</v>
      </c>
      <c r="Z54" s="8"/>
      <c r="AA54" s="8" t="s">
        <v>14</v>
      </c>
      <c r="AB54" s="8"/>
      <c r="AC54" s="8" t="s">
        <v>15</v>
      </c>
      <c r="AD54" s="8"/>
      <c r="AE54" s="8" t="s">
        <v>16</v>
      </c>
      <c r="AF54" s="8"/>
      <c r="AG54" s="8" t="s">
        <v>17</v>
      </c>
      <c r="AH54" s="8"/>
      <c r="AI54" s="10" t="s">
        <v>18</v>
      </c>
      <c r="AJ54" s="12"/>
      <c r="AK54" s="10" t="s">
        <v>19</v>
      </c>
      <c r="AL54" s="12"/>
      <c r="AM54" s="10" t="s">
        <v>20</v>
      </c>
      <c r="AN54" s="12"/>
      <c r="AO54" s="8" t="s">
        <v>21</v>
      </c>
      <c r="AP54" s="8"/>
    </row>
    <row r="55" spans="1:42" ht="15">
      <c r="A55" s="8">
        <v>1</v>
      </c>
      <c r="B55" s="9"/>
      <c r="C55" s="8">
        <v>2</v>
      </c>
      <c r="D55" s="8"/>
      <c r="E55" s="8">
        <v>3</v>
      </c>
      <c r="F55" s="9"/>
      <c r="G55" s="8">
        <v>4</v>
      </c>
      <c r="H55" s="8"/>
      <c r="I55" s="8">
        <v>5</v>
      </c>
      <c r="J55" s="9"/>
      <c r="K55" s="8">
        <v>6</v>
      </c>
      <c r="L55" s="8"/>
      <c r="M55" s="8">
        <v>7</v>
      </c>
      <c r="N55" s="9"/>
      <c r="O55" s="8">
        <v>8</v>
      </c>
      <c r="P55" s="8"/>
      <c r="Q55" s="8">
        <v>9</v>
      </c>
      <c r="R55" s="9"/>
      <c r="S55" s="8">
        <v>10</v>
      </c>
      <c r="T55" s="8"/>
      <c r="U55" s="8">
        <v>11</v>
      </c>
      <c r="V55" s="9"/>
      <c r="W55" s="8">
        <v>12</v>
      </c>
      <c r="X55" s="8"/>
      <c r="Y55" s="8">
        <v>13</v>
      </c>
      <c r="Z55" s="9"/>
      <c r="AA55" s="8">
        <v>14</v>
      </c>
      <c r="AB55" s="8"/>
      <c r="AC55" s="8">
        <v>15</v>
      </c>
      <c r="AD55" s="9"/>
      <c r="AE55" s="8">
        <v>16</v>
      </c>
      <c r="AF55" s="8"/>
      <c r="AG55" s="8">
        <v>17</v>
      </c>
      <c r="AH55" s="9"/>
      <c r="AI55" s="8">
        <v>18</v>
      </c>
      <c r="AJ55" s="8"/>
      <c r="AK55" s="8">
        <v>19</v>
      </c>
      <c r="AL55" s="9"/>
      <c r="AM55" s="8">
        <v>20</v>
      </c>
      <c r="AN55" s="8"/>
      <c r="AO55" s="8">
        <v>21</v>
      </c>
      <c r="AP55" s="9"/>
    </row>
    <row r="56" spans="1:42" ht="63.75">
      <c r="A56" s="14"/>
      <c r="B56" s="15"/>
      <c r="C56" s="16" t="s">
        <v>21</v>
      </c>
      <c r="D56" s="14" t="s">
        <v>22</v>
      </c>
      <c r="E56" s="16" t="s">
        <v>21</v>
      </c>
      <c r="F56" s="14" t="s">
        <v>22</v>
      </c>
      <c r="G56" s="16" t="s">
        <v>21</v>
      </c>
      <c r="H56" s="14" t="s">
        <v>22</v>
      </c>
      <c r="I56" s="16" t="s">
        <v>21</v>
      </c>
      <c r="J56" s="14" t="s">
        <v>22</v>
      </c>
      <c r="K56" s="16" t="s">
        <v>21</v>
      </c>
      <c r="L56" s="14" t="s">
        <v>22</v>
      </c>
      <c r="M56" s="16" t="s">
        <v>21</v>
      </c>
      <c r="N56" s="14" t="s">
        <v>22</v>
      </c>
      <c r="O56" s="16" t="s">
        <v>21</v>
      </c>
      <c r="P56" s="14" t="s">
        <v>22</v>
      </c>
      <c r="Q56" s="16" t="s">
        <v>21</v>
      </c>
      <c r="R56" s="14" t="s">
        <v>22</v>
      </c>
      <c r="S56" s="16" t="s">
        <v>21</v>
      </c>
      <c r="T56" s="14" t="s">
        <v>22</v>
      </c>
      <c r="U56" s="16" t="s">
        <v>21</v>
      </c>
      <c r="V56" s="14" t="s">
        <v>22</v>
      </c>
      <c r="W56" s="16" t="s">
        <v>21</v>
      </c>
      <c r="X56" s="14" t="s">
        <v>22</v>
      </c>
      <c r="Y56" s="16" t="s">
        <v>21</v>
      </c>
      <c r="Z56" s="14" t="s">
        <v>22</v>
      </c>
      <c r="AA56" s="16" t="s">
        <v>21</v>
      </c>
      <c r="AB56" s="14" t="s">
        <v>22</v>
      </c>
      <c r="AC56" s="16" t="s">
        <v>21</v>
      </c>
      <c r="AD56" s="14" t="s">
        <v>22</v>
      </c>
      <c r="AE56" s="16" t="s">
        <v>21</v>
      </c>
      <c r="AF56" s="14" t="s">
        <v>22</v>
      </c>
      <c r="AG56" s="16" t="s">
        <v>21</v>
      </c>
      <c r="AH56" s="14" t="s">
        <v>22</v>
      </c>
      <c r="AI56" s="16" t="s">
        <v>21</v>
      </c>
      <c r="AJ56" s="14" t="s">
        <v>22</v>
      </c>
      <c r="AK56" s="16" t="s">
        <v>21</v>
      </c>
      <c r="AL56" s="14" t="s">
        <v>22</v>
      </c>
      <c r="AM56" s="16" t="s">
        <v>21</v>
      </c>
      <c r="AN56" s="14" t="s">
        <v>22</v>
      </c>
      <c r="AO56" s="16" t="s">
        <v>21</v>
      </c>
      <c r="AP56" s="14" t="s">
        <v>23</v>
      </c>
    </row>
    <row r="57" spans="1:42" ht="25.5">
      <c r="A57" s="17" t="s">
        <v>182</v>
      </c>
      <c r="B57" s="18" t="s">
        <v>98</v>
      </c>
      <c r="C57" s="21">
        <f aca="true" t="shared" si="11" ref="C57:AN57">C58+C59+C60+C61+C62+C63</f>
        <v>2912.27574</v>
      </c>
      <c r="D57" s="21">
        <f t="shared" si="11"/>
        <v>303.71969</v>
      </c>
      <c r="E57" s="21">
        <f t="shared" si="11"/>
        <v>0</v>
      </c>
      <c r="F57" s="21">
        <f t="shared" si="11"/>
        <v>0</v>
      </c>
      <c r="G57" s="21">
        <f t="shared" si="11"/>
        <v>0</v>
      </c>
      <c r="H57" s="21">
        <f t="shared" si="11"/>
        <v>0</v>
      </c>
      <c r="I57" s="21">
        <f t="shared" si="11"/>
        <v>0</v>
      </c>
      <c r="J57" s="21">
        <f t="shared" si="11"/>
        <v>0</v>
      </c>
      <c r="K57" s="21">
        <f t="shared" si="11"/>
        <v>0</v>
      </c>
      <c r="L57" s="21">
        <f t="shared" si="11"/>
        <v>0</v>
      </c>
      <c r="M57" s="21">
        <f t="shared" si="11"/>
        <v>0</v>
      </c>
      <c r="N57" s="21">
        <f t="shared" si="11"/>
        <v>0</v>
      </c>
      <c r="O57" s="21">
        <f t="shared" si="11"/>
        <v>0</v>
      </c>
      <c r="P57" s="21">
        <f t="shared" si="11"/>
        <v>0</v>
      </c>
      <c r="Q57" s="21">
        <f t="shared" si="11"/>
        <v>0</v>
      </c>
      <c r="R57" s="21">
        <f t="shared" si="11"/>
        <v>0</v>
      </c>
      <c r="S57" s="21">
        <f t="shared" si="11"/>
        <v>0</v>
      </c>
      <c r="T57" s="21">
        <f t="shared" si="11"/>
        <v>0</v>
      </c>
      <c r="U57" s="21">
        <f t="shared" si="11"/>
        <v>0</v>
      </c>
      <c r="V57" s="21">
        <f t="shared" si="11"/>
        <v>0</v>
      </c>
      <c r="W57" s="21">
        <f t="shared" si="11"/>
        <v>0</v>
      </c>
      <c r="X57" s="21">
        <f t="shared" si="11"/>
        <v>0</v>
      </c>
      <c r="Y57" s="21">
        <f t="shared" si="11"/>
        <v>0</v>
      </c>
      <c r="Z57" s="21">
        <f t="shared" si="11"/>
        <v>0</v>
      </c>
      <c r="AA57" s="21">
        <f t="shared" si="11"/>
        <v>0</v>
      </c>
      <c r="AB57" s="21">
        <f t="shared" si="11"/>
        <v>0</v>
      </c>
      <c r="AC57" s="21">
        <f t="shared" si="11"/>
        <v>0</v>
      </c>
      <c r="AD57" s="21">
        <f t="shared" si="11"/>
        <v>0</v>
      </c>
      <c r="AE57" s="21">
        <f t="shared" si="11"/>
        <v>0</v>
      </c>
      <c r="AF57" s="21">
        <f t="shared" si="11"/>
        <v>0</v>
      </c>
      <c r="AG57" s="21">
        <f t="shared" si="11"/>
        <v>0</v>
      </c>
      <c r="AH57" s="21">
        <f t="shared" si="11"/>
        <v>0</v>
      </c>
      <c r="AI57" s="21">
        <f t="shared" si="11"/>
        <v>0</v>
      </c>
      <c r="AJ57" s="21">
        <f t="shared" si="11"/>
        <v>0</v>
      </c>
      <c r="AK57" s="21">
        <f t="shared" si="11"/>
        <v>0</v>
      </c>
      <c r="AL57" s="21">
        <f t="shared" si="11"/>
        <v>0</v>
      </c>
      <c r="AM57" s="21">
        <f t="shared" si="11"/>
        <v>0</v>
      </c>
      <c r="AN57" s="21">
        <f t="shared" si="11"/>
        <v>0</v>
      </c>
      <c r="AO57" s="21">
        <f aca="true" t="shared" si="12" ref="AO57:AP72">C57+E57+G57+I57+K57+M57+O57+Q57+S57+U57+W57+Y57+AA57+AC57+AE57+AG57+AI57+AK57+AM57</f>
        <v>2912.27574</v>
      </c>
      <c r="AP57" s="21">
        <f t="shared" si="12"/>
        <v>303.71969</v>
      </c>
    </row>
    <row r="58" spans="1:42" ht="15">
      <c r="A58" s="24" t="s">
        <v>99</v>
      </c>
      <c r="B58" s="18" t="s">
        <v>100</v>
      </c>
      <c r="C58" s="19">
        <v>124.15933</v>
      </c>
      <c r="D58" s="19">
        <v>118.12234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21">
        <f t="shared" si="12"/>
        <v>124.15933</v>
      </c>
      <c r="AP58" s="21">
        <f t="shared" si="12"/>
        <v>118.12234</v>
      </c>
    </row>
    <row r="59" spans="1:42" ht="63.75">
      <c r="A59" s="24" t="s">
        <v>101</v>
      </c>
      <c r="B59" s="18" t="s">
        <v>102</v>
      </c>
      <c r="C59" s="19">
        <v>2788.11641</v>
      </c>
      <c r="D59" s="19">
        <v>185.59735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21">
        <f t="shared" si="12"/>
        <v>2788.11641</v>
      </c>
      <c r="AP59" s="21">
        <f t="shared" si="12"/>
        <v>185.59735</v>
      </c>
    </row>
    <row r="60" spans="1:42" ht="25.5">
      <c r="A60" s="24" t="s">
        <v>103</v>
      </c>
      <c r="B60" s="18" t="s">
        <v>104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21">
        <f t="shared" si="12"/>
        <v>0</v>
      </c>
      <c r="AP60" s="21">
        <f t="shared" si="12"/>
        <v>0</v>
      </c>
    </row>
    <row r="61" spans="1:42" ht="25.5">
      <c r="A61" s="24" t="s">
        <v>105</v>
      </c>
      <c r="B61" s="18" t="s">
        <v>106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21">
        <f t="shared" si="12"/>
        <v>0</v>
      </c>
      <c r="AP61" s="21">
        <f t="shared" si="12"/>
        <v>0</v>
      </c>
    </row>
    <row r="62" spans="1:42" ht="25.5">
      <c r="A62" s="24" t="s">
        <v>107</v>
      </c>
      <c r="B62" s="18" t="s">
        <v>108</v>
      </c>
      <c r="C62" s="19"/>
      <c r="D62" s="19"/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1">
        <f t="shared" si="12"/>
        <v>0</v>
      </c>
      <c r="AP62" s="21">
        <f t="shared" si="12"/>
        <v>0</v>
      </c>
    </row>
    <row r="63" spans="1:42" ht="25.5">
      <c r="A63" s="24" t="s">
        <v>109</v>
      </c>
      <c r="B63" s="18" t="s">
        <v>110</v>
      </c>
      <c r="C63" s="19"/>
      <c r="D63" s="19"/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1">
        <f t="shared" si="12"/>
        <v>0</v>
      </c>
      <c r="AP63" s="21">
        <f t="shared" si="12"/>
        <v>0</v>
      </c>
    </row>
    <row r="64" spans="1:42" ht="15">
      <c r="A64" s="17" t="s">
        <v>111</v>
      </c>
      <c r="B64" s="18" t="s">
        <v>112</v>
      </c>
      <c r="C64" s="19"/>
      <c r="D64" s="26">
        <v>0</v>
      </c>
      <c r="E64" s="19"/>
      <c r="F64" s="26">
        <v>0</v>
      </c>
      <c r="G64" s="19"/>
      <c r="H64" s="26">
        <v>0</v>
      </c>
      <c r="I64" s="19"/>
      <c r="J64" s="26">
        <v>0</v>
      </c>
      <c r="K64" s="19"/>
      <c r="L64" s="26">
        <v>0</v>
      </c>
      <c r="M64" s="19"/>
      <c r="N64" s="26">
        <v>0</v>
      </c>
      <c r="O64" s="19"/>
      <c r="P64" s="26">
        <v>0</v>
      </c>
      <c r="Q64" s="19"/>
      <c r="R64" s="26">
        <v>0</v>
      </c>
      <c r="S64" s="19"/>
      <c r="T64" s="26">
        <v>0</v>
      </c>
      <c r="U64" s="19"/>
      <c r="V64" s="26">
        <v>0</v>
      </c>
      <c r="W64" s="19"/>
      <c r="X64" s="26">
        <v>0</v>
      </c>
      <c r="Y64" s="19"/>
      <c r="Z64" s="26">
        <v>0</v>
      </c>
      <c r="AA64" s="19"/>
      <c r="AB64" s="26">
        <v>0</v>
      </c>
      <c r="AC64" s="19"/>
      <c r="AD64" s="26">
        <v>0</v>
      </c>
      <c r="AE64" s="19"/>
      <c r="AF64" s="26">
        <v>0</v>
      </c>
      <c r="AG64" s="19"/>
      <c r="AH64" s="26">
        <v>0</v>
      </c>
      <c r="AI64" s="19"/>
      <c r="AJ64" s="26">
        <v>0</v>
      </c>
      <c r="AK64" s="19"/>
      <c r="AL64" s="26">
        <v>0</v>
      </c>
      <c r="AM64" s="19"/>
      <c r="AN64" s="26">
        <v>0</v>
      </c>
      <c r="AO64" s="21">
        <f t="shared" si="12"/>
        <v>0</v>
      </c>
      <c r="AP64" s="21" t="s">
        <v>113</v>
      </c>
    </row>
    <row r="65" spans="1:42" ht="25.5">
      <c r="A65" s="17" t="s">
        <v>114</v>
      </c>
      <c r="B65" s="18" t="s">
        <v>115</v>
      </c>
      <c r="C65" s="21">
        <f aca="true" t="shared" si="13" ref="C65:AN65">C66+C67</f>
        <v>0</v>
      </c>
      <c r="D65" s="21">
        <f t="shared" si="13"/>
        <v>0</v>
      </c>
      <c r="E65" s="21">
        <f t="shared" si="13"/>
        <v>0</v>
      </c>
      <c r="F65" s="21">
        <f t="shared" si="13"/>
        <v>0</v>
      </c>
      <c r="G65" s="21">
        <f t="shared" si="13"/>
        <v>0</v>
      </c>
      <c r="H65" s="21">
        <f t="shared" si="13"/>
        <v>0</v>
      </c>
      <c r="I65" s="21">
        <f t="shared" si="13"/>
        <v>0</v>
      </c>
      <c r="J65" s="21">
        <f t="shared" si="13"/>
        <v>0</v>
      </c>
      <c r="K65" s="21">
        <f t="shared" si="13"/>
        <v>0</v>
      </c>
      <c r="L65" s="21">
        <f t="shared" si="13"/>
        <v>0</v>
      </c>
      <c r="M65" s="21">
        <f t="shared" si="13"/>
        <v>0</v>
      </c>
      <c r="N65" s="21">
        <f t="shared" si="13"/>
        <v>0</v>
      </c>
      <c r="O65" s="21">
        <f t="shared" si="13"/>
        <v>0</v>
      </c>
      <c r="P65" s="21">
        <f t="shared" si="13"/>
        <v>0</v>
      </c>
      <c r="Q65" s="21">
        <f t="shared" si="13"/>
        <v>0</v>
      </c>
      <c r="R65" s="21">
        <f t="shared" si="13"/>
        <v>0</v>
      </c>
      <c r="S65" s="21">
        <f t="shared" si="13"/>
        <v>0</v>
      </c>
      <c r="T65" s="21">
        <f t="shared" si="13"/>
        <v>0</v>
      </c>
      <c r="U65" s="21">
        <f t="shared" si="13"/>
        <v>0</v>
      </c>
      <c r="V65" s="21">
        <f t="shared" si="13"/>
        <v>0</v>
      </c>
      <c r="W65" s="21">
        <f t="shared" si="13"/>
        <v>0</v>
      </c>
      <c r="X65" s="21">
        <f t="shared" si="13"/>
        <v>0</v>
      </c>
      <c r="Y65" s="21">
        <f t="shared" si="13"/>
        <v>0</v>
      </c>
      <c r="Z65" s="21">
        <f t="shared" si="13"/>
        <v>0</v>
      </c>
      <c r="AA65" s="21">
        <f t="shared" si="13"/>
        <v>0</v>
      </c>
      <c r="AB65" s="21">
        <f t="shared" si="13"/>
        <v>0</v>
      </c>
      <c r="AC65" s="21">
        <f t="shared" si="13"/>
        <v>0</v>
      </c>
      <c r="AD65" s="21">
        <f t="shared" si="13"/>
        <v>0</v>
      </c>
      <c r="AE65" s="21">
        <f t="shared" si="13"/>
        <v>0</v>
      </c>
      <c r="AF65" s="21">
        <f t="shared" si="13"/>
        <v>0</v>
      </c>
      <c r="AG65" s="21">
        <f t="shared" si="13"/>
        <v>0</v>
      </c>
      <c r="AH65" s="21">
        <f t="shared" si="13"/>
        <v>0</v>
      </c>
      <c r="AI65" s="21">
        <f t="shared" si="13"/>
        <v>0</v>
      </c>
      <c r="AJ65" s="21">
        <f t="shared" si="13"/>
        <v>0</v>
      </c>
      <c r="AK65" s="21">
        <f t="shared" si="13"/>
        <v>0</v>
      </c>
      <c r="AL65" s="21">
        <f t="shared" si="13"/>
        <v>0</v>
      </c>
      <c r="AM65" s="21">
        <f t="shared" si="13"/>
        <v>0</v>
      </c>
      <c r="AN65" s="21">
        <f t="shared" si="13"/>
        <v>0</v>
      </c>
      <c r="AO65" s="21">
        <f t="shared" si="12"/>
        <v>0</v>
      </c>
      <c r="AP65" s="21">
        <f t="shared" si="12"/>
        <v>0</v>
      </c>
    </row>
    <row r="66" spans="1:42" ht="15">
      <c r="A66" s="41" t="s">
        <v>116</v>
      </c>
      <c r="B66" s="18" t="s">
        <v>117</v>
      </c>
      <c r="C66" s="19"/>
      <c r="D66" s="28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21">
        <f t="shared" si="12"/>
        <v>0</v>
      </c>
      <c r="AP66" s="21">
        <f t="shared" si="12"/>
        <v>0</v>
      </c>
    </row>
    <row r="67" spans="1:42" ht="15">
      <c r="A67" s="41" t="s">
        <v>118</v>
      </c>
      <c r="B67" s="18" t="s">
        <v>119</v>
      </c>
      <c r="C67" s="19"/>
      <c r="D67" s="2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21">
        <f t="shared" si="12"/>
        <v>0</v>
      </c>
      <c r="AP67" s="21">
        <f t="shared" si="12"/>
        <v>0</v>
      </c>
    </row>
    <row r="68" spans="1:42" ht="15">
      <c r="A68" s="42" t="s">
        <v>120</v>
      </c>
      <c r="B68" s="18" t="s">
        <v>121</v>
      </c>
      <c r="C68" s="1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1">
        <f t="shared" si="12"/>
        <v>0</v>
      </c>
      <c r="AP68" s="21">
        <f t="shared" si="12"/>
        <v>0</v>
      </c>
    </row>
    <row r="69" spans="1:42" ht="38.25">
      <c r="A69" s="17" t="s">
        <v>122</v>
      </c>
      <c r="B69" s="18" t="s">
        <v>123</v>
      </c>
      <c r="C69" s="19"/>
      <c r="D69" s="28"/>
      <c r="E69" s="28"/>
      <c r="F69" s="28"/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1">
        <f t="shared" si="12"/>
        <v>0</v>
      </c>
      <c r="AP69" s="21">
        <f t="shared" si="12"/>
        <v>0</v>
      </c>
    </row>
    <row r="70" spans="1:42" ht="25.5">
      <c r="A70" s="17" t="s">
        <v>124</v>
      </c>
      <c r="B70" s="18" t="s">
        <v>125</v>
      </c>
      <c r="C70" s="21">
        <f aca="true" t="shared" si="14" ref="C70:AN70">C71+C72</f>
        <v>0</v>
      </c>
      <c r="D70" s="21">
        <f t="shared" si="14"/>
        <v>0</v>
      </c>
      <c r="E70" s="21">
        <f t="shared" si="14"/>
        <v>0</v>
      </c>
      <c r="F70" s="21">
        <f t="shared" si="14"/>
        <v>0</v>
      </c>
      <c r="G70" s="21">
        <f t="shared" si="14"/>
        <v>0</v>
      </c>
      <c r="H70" s="21">
        <f t="shared" si="14"/>
        <v>0</v>
      </c>
      <c r="I70" s="21">
        <f t="shared" si="14"/>
        <v>0</v>
      </c>
      <c r="J70" s="21">
        <f t="shared" si="14"/>
        <v>0</v>
      </c>
      <c r="K70" s="21">
        <f t="shared" si="14"/>
        <v>0</v>
      </c>
      <c r="L70" s="21">
        <f t="shared" si="14"/>
        <v>0</v>
      </c>
      <c r="M70" s="21">
        <f t="shared" si="14"/>
        <v>0</v>
      </c>
      <c r="N70" s="21">
        <f t="shared" si="14"/>
        <v>0</v>
      </c>
      <c r="O70" s="21">
        <f t="shared" si="14"/>
        <v>0</v>
      </c>
      <c r="P70" s="21">
        <f t="shared" si="14"/>
        <v>0</v>
      </c>
      <c r="Q70" s="21">
        <f t="shared" si="14"/>
        <v>0</v>
      </c>
      <c r="R70" s="21">
        <f t="shared" si="14"/>
        <v>0</v>
      </c>
      <c r="S70" s="21">
        <f t="shared" si="14"/>
        <v>0</v>
      </c>
      <c r="T70" s="21">
        <f t="shared" si="14"/>
        <v>0</v>
      </c>
      <c r="U70" s="21">
        <f t="shared" si="14"/>
        <v>0</v>
      </c>
      <c r="V70" s="21">
        <f t="shared" si="14"/>
        <v>0</v>
      </c>
      <c r="W70" s="21">
        <f t="shared" si="14"/>
        <v>0</v>
      </c>
      <c r="X70" s="21">
        <f t="shared" si="14"/>
        <v>0</v>
      </c>
      <c r="Y70" s="21">
        <f t="shared" si="14"/>
        <v>0</v>
      </c>
      <c r="Z70" s="21">
        <f t="shared" si="14"/>
        <v>0</v>
      </c>
      <c r="AA70" s="21">
        <f t="shared" si="14"/>
        <v>0</v>
      </c>
      <c r="AB70" s="21">
        <f t="shared" si="14"/>
        <v>0</v>
      </c>
      <c r="AC70" s="21">
        <f t="shared" si="14"/>
        <v>0</v>
      </c>
      <c r="AD70" s="21">
        <f t="shared" si="14"/>
        <v>0</v>
      </c>
      <c r="AE70" s="21">
        <f t="shared" si="14"/>
        <v>0</v>
      </c>
      <c r="AF70" s="21">
        <f t="shared" si="14"/>
        <v>0</v>
      </c>
      <c r="AG70" s="21">
        <f t="shared" si="14"/>
        <v>0</v>
      </c>
      <c r="AH70" s="21">
        <f t="shared" si="14"/>
        <v>0</v>
      </c>
      <c r="AI70" s="21">
        <f t="shared" si="14"/>
        <v>0</v>
      </c>
      <c r="AJ70" s="21">
        <f t="shared" si="14"/>
        <v>0</v>
      </c>
      <c r="AK70" s="21">
        <f t="shared" si="14"/>
        <v>0</v>
      </c>
      <c r="AL70" s="21">
        <f t="shared" si="14"/>
        <v>0</v>
      </c>
      <c r="AM70" s="21">
        <f t="shared" si="14"/>
        <v>0</v>
      </c>
      <c r="AN70" s="21">
        <f t="shared" si="14"/>
        <v>0</v>
      </c>
      <c r="AO70" s="21">
        <f t="shared" si="12"/>
        <v>0</v>
      </c>
      <c r="AP70" s="21">
        <f t="shared" si="12"/>
        <v>0</v>
      </c>
    </row>
    <row r="71" spans="1:42" ht="15">
      <c r="A71" s="22" t="s">
        <v>126</v>
      </c>
      <c r="B71" s="18" t="s">
        <v>127</v>
      </c>
      <c r="C71" s="19"/>
      <c r="D71" s="2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21">
        <f t="shared" si="12"/>
        <v>0</v>
      </c>
      <c r="AP71" s="21">
        <f t="shared" si="12"/>
        <v>0</v>
      </c>
    </row>
    <row r="72" spans="1:42" ht="15">
      <c r="A72" s="22" t="s">
        <v>128</v>
      </c>
      <c r="B72" s="18" t="s">
        <v>129</v>
      </c>
      <c r="C72" s="19"/>
      <c r="D72" s="2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21">
        <f t="shared" si="12"/>
        <v>0</v>
      </c>
      <c r="AP72" s="21">
        <f t="shared" si="12"/>
        <v>0</v>
      </c>
    </row>
    <row r="73" spans="1:42" ht="25.5">
      <c r="A73" s="17" t="s">
        <v>130</v>
      </c>
      <c r="B73" s="18" t="s">
        <v>131</v>
      </c>
      <c r="C73" s="21">
        <f aca="true" t="shared" si="15" ref="C73:AN73">C74+C75</f>
        <v>0</v>
      </c>
      <c r="D73" s="21">
        <f t="shared" si="15"/>
        <v>0</v>
      </c>
      <c r="E73" s="21">
        <f t="shared" si="15"/>
        <v>0</v>
      </c>
      <c r="F73" s="21">
        <f t="shared" si="15"/>
        <v>0</v>
      </c>
      <c r="G73" s="21">
        <f t="shared" si="15"/>
        <v>0</v>
      </c>
      <c r="H73" s="21">
        <f t="shared" si="15"/>
        <v>0</v>
      </c>
      <c r="I73" s="21">
        <f t="shared" si="15"/>
        <v>0</v>
      </c>
      <c r="J73" s="21">
        <f t="shared" si="15"/>
        <v>0</v>
      </c>
      <c r="K73" s="21">
        <f t="shared" si="15"/>
        <v>0</v>
      </c>
      <c r="L73" s="21">
        <f t="shared" si="15"/>
        <v>0</v>
      </c>
      <c r="M73" s="21">
        <f t="shared" si="15"/>
        <v>0</v>
      </c>
      <c r="N73" s="21">
        <f t="shared" si="15"/>
        <v>0</v>
      </c>
      <c r="O73" s="21">
        <f t="shared" si="15"/>
        <v>0</v>
      </c>
      <c r="P73" s="21">
        <f t="shared" si="15"/>
        <v>0</v>
      </c>
      <c r="Q73" s="21">
        <f t="shared" si="15"/>
        <v>0</v>
      </c>
      <c r="R73" s="21">
        <f t="shared" si="15"/>
        <v>0</v>
      </c>
      <c r="S73" s="21">
        <f t="shared" si="15"/>
        <v>0</v>
      </c>
      <c r="T73" s="21">
        <f t="shared" si="15"/>
        <v>0</v>
      </c>
      <c r="U73" s="21">
        <f t="shared" si="15"/>
        <v>0</v>
      </c>
      <c r="V73" s="21">
        <f t="shared" si="15"/>
        <v>0</v>
      </c>
      <c r="W73" s="21">
        <f t="shared" si="15"/>
        <v>0</v>
      </c>
      <c r="X73" s="21">
        <f t="shared" si="15"/>
        <v>0</v>
      </c>
      <c r="Y73" s="21">
        <f t="shared" si="15"/>
        <v>0</v>
      </c>
      <c r="Z73" s="21">
        <f t="shared" si="15"/>
        <v>0</v>
      </c>
      <c r="AA73" s="21">
        <f t="shared" si="15"/>
        <v>0</v>
      </c>
      <c r="AB73" s="21">
        <f t="shared" si="15"/>
        <v>0</v>
      </c>
      <c r="AC73" s="21">
        <f t="shared" si="15"/>
        <v>0</v>
      </c>
      <c r="AD73" s="21">
        <f t="shared" si="15"/>
        <v>0</v>
      </c>
      <c r="AE73" s="21">
        <f t="shared" si="15"/>
        <v>0</v>
      </c>
      <c r="AF73" s="21">
        <f t="shared" si="15"/>
        <v>0</v>
      </c>
      <c r="AG73" s="21">
        <f t="shared" si="15"/>
        <v>0</v>
      </c>
      <c r="AH73" s="21">
        <f t="shared" si="15"/>
        <v>0</v>
      </c>
      <c r="AI73" s="21">
        <f t="shared" si="15"/>
        <v>0</v>
      </c>
      <c r="AJ73" s="21">
        <f t="shared" si="15"/>
        <v>0</v>
      </c>
      <c r="AK73" s="21">
        <f t="shared" si="15"/>
        <v>0</v>
      </c>
      <c r="AL73" s="21">
        <f t="shared" si="15"/>
        <v>0</v>
      </c>
      <c r="AM73" s="21">
        <f t="shared" si="15"/>
        <v>0</v>
      </c>
      <c r="AN73" s="21">
        <f t="shared" si="15"/>
        <v>0</v>
      </c>
      <c r="AO73" s="21">
        <f aca="true" t="shared" si="16" ref="AO73:AP90">C73+E73+G73+I73+K73+M73+O73+Q73+S73+U73+W73+Y73+AA73+AC73+AE73+AG73+AI73+AK73+AM73</f>
        <v>0</v>
      </c>
      <c r="AP73" s="21">
        <f t="shared" si="16"/>
        <v>0</v>
      </c>
    </row>
    <row r="74" spans="1:42" ht="15">
      <c r="A74" s="22" t="s">
        <v>132</v>
      </c>
      <c r="B74" s="18" t="s">
        <v>133</v>
      </c>
      <c r="C74" s="19"/>
      <c r="D74" s="28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21">
        <f t="shared" si="16"/>
        <v>0</v>
      </c>
      <c r="AP74" s="21">
        <f t="shared" si="16"/>
        <v>0</v>
      </c>
    </row>
    <row r="75" spans="1:42" ht="15">
      <c r="A75" s="22" t="s">
        <v>134</v>
      </c>
      <c r="B75" s="18" t="s">
        <v>135</v>
      </c>
      <c r="C75" s="19"/>
      <c r="D75" s="28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21">
        <f t="shared" si="16"/>
        <v>0</v>
      </c>
      <c r="AP75" s="21">
        <f t="shared" si="16"/>
        <v>0</v>
      </c>
    </row>
    <row r="76" spans="1:42" ht="38.25">
      <c r="A76" s="17" t="s">
        <v>136</v>
      </c>
      <c r="B76" s="18" t="s">
        <v>137</v>
      </c>
      <c r="C76" s="19"/>
      <c r="D76" s="28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1">
        <f t="shared" si="16"/>
        <v>0</v>
      </c>
      <c r="AP76" s="21">
        <f t="shared" si="16"/>
        <v>0</v>
      </c>
    </row>
    <row r="77" spans="1:42" ht="25.5">
      <c r="A77" s="17" t="s">
        <v>138</v>
      </c>
      <c r="B77" s="18" t="s">
        <v>139</v>
      </c>
      <c r="C77" s="19"/>
      <c r="D77" s="2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21">
        <f t="shared" si="16"/>
        <v>0</v>
      </c>
      <c r="AP77" s="21">
        <f t="shared" si="16"/>
        <v>0</v>
      </c>
    </row>
    <row r="78" spans="1:42" ht="25.5">
      <c r="A78" s="17" t="s">
        <v>140</v>
      </c>
      <c r="B78" s="18" t="s">
        <v>141</v>
      </c>
      <c r="C78" s="19"/>
      <c r="D78" s="28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21">
        <f t="shared" si="16"/>
        <v>0</v>
      </c>
      <c r="AP78" s="21">
        <f t="shared" si="16"/>
        <v>0</v>
      </c>
    </row>
    <row r="79" spans="1:42" ht="25.5">
      <c r="A79" s="17" t="s">
        <v>142</v>
      </c>
      <c r="B79" s="18" t="s">
        <v>143</v>
      </c>
      <c r="C79" s="19"/>
      <c r="D79" s="2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1">
        <f t="shared" si="16"/>
        <v>0</v>
      </c>
      <c r="AP79" s="21">
        <f t="shared" si="16"/>
        <v>0</v>
      </c>
    </row>
    <row r="80" spans="1:42" ht="51">
      <c r="A80" s="17" t="s">
        <v>144</v>
      </c>
      <c r="B80" s="18" t="s">
        <v>145</v>
      </c>
      <c r="C80" s="19"/>
      <c r="D80" s="2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1">
        <f t="shared" si="16"/>
        <v>0</v>
      </c>
      <c r="AP80" s="21">
        <f t="shared" si="16"/>
        <v>0</v>
      </c>
    </row>
    <row r="81" spans="1:42" ht="15">
      <c r="A81" s="43" t="s">
        <v>146</v>
      </c>
      <c r="B81" s="18" t="s">
        <v>147</v>
      </c>
      <c r="C81" s="44">
        <v>10.82949</v>
      </c>
      <c r="D81" s="45">
        <v>2.87319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21">
        <f t="shared" si="16"/>
        <v>10.82949</v>
      </c>
      <c r="AP81" s="21">
        <f t="shared" si="16"/>
        <v>2.87319</v>
      </c>
    </row>
    <row r="82" spans="1:42" ht="15">
      <c r="A82" s="17" t="s">
        <v>148</v>
      </c>
      <c r="B82" s="18" t="s">
        <v>149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1">
        <f>'[1]A3'!C130</f>
        <v>9532.274710000002</v>
      </c>
      <c r="AN82" s="21"/>
      <c r="AO82" s="21">
        <f>AM82</f>
        <v>9532.274710000002</v>
      </c>
      <c r="AP82" s="21" t="s">
        <v>113</v>
      </c>
    </row>
    <row r="83" spans="1:42" ht="25.5">
      <c r="A83" s="29" t="s">
        <v>150</v>
      </c>
      <c r="B83" s="46" t="s">
        <v>151</v>
      </c>
      <c r="C83" s="21">
        <f aca="true" t="shared" si="17" ref="C83:AL83">C57+C64+C65+C68+C69+C70+C73+C76+C77+C78+C79+C80+C81</f>
        <v>2923.10523</v>
      </c>
      <c r="D83" s="21">
        <f t="shared" si="17"/>
        <v>306.59288000000004</v>
      </c>
      <c r="E83" s="21">
        <f t="shared" si="17"/>
        <v>0</v>
      </c>
      <c r="F83" s="21">
        <f t="shared" si="17"/>
        <v>0</v>
      </c>
      <c r="G83" s="21">
        <f t="shared" si="17"/>
        <v>0</v>
      </c>
      <c r="H83" s="21">
        <f t="shared" si="17"/>
        <v>0</v>
      </c>
      <c r="I83" s="21">
        <f t="shared" si="17"/>
        <v>0</v>
      </c>
      <c r="J83" s="21">
        <f t="shared" si="17"/>
        <v>0</v>
      </c>
      <c r="K83" s="21">
        <f t="shared" si="17"/>
        <v>0</v>
      </c>
      <c r="L83" s="21">
        <f t="shared" si="17"/>
        <v>0</v>
      </c>
      <c r="M83" s="21">
        <f t="shared" si="17"/>
        <v>0</v>
      </c>
      <c r="N83" s="21">
        <f t="shared" si="17"/>
        <v>0</v>
      </c>
      <c r="O83" s="21">
        <f t="shared" si="17"/>
        <v>0</v>
      </c>
      <c r="P83" s="21">
        <f t="shared" si="17"/>
        <v>0</v>
      </c>
      <c r="Q83" s="21">
        <f t="shared" si="17"/>
        <v>0</v>
      </c>
      <c r="R83" s="21">
        <f t="shared" si="17"/>
        <v>0</v>
      </c>
      <c r="S83" s="21">
        <f t="shared" si="17"/>
        <v>0</v>
      </c>
      <c r="T83" s="21">
        <f t="shared" si="17"/>
        <v>0</v>
      </c>
      <c r="U83" s="21">
        <f t="shared" si="17"/>
        <v>0</v>
      </c>
      <c r="V83" s="21">
        <f t="shared" si="17"/>
        <v>0</v>
      </c>
      <c r="W83" s="21">
        <f t="shared" si="17"/>
        <v>0</v>
      </c>
      <c r="X83" s="21">
        <f t="shared" si="17"/>
        <v>0</v>
      </c>
      <c r="Y83" s="21">
        <f t="shared" si="17"/>
        <v>0</v>
      </c>
      <c r="Z83" s="21">
        <f t="shared" si="17"/>
        <v>0</v>
      </c>
      <c r="AA83" s="21">
        <f t="shared" si="17"/>
        <v>0</v>
      </c>
      <c r="AB83" s="21">
        <f t="shared" si="17"/>
        <v>0</v>
      </c>
      <c r="AC83" s="21">
        <f t="shared" si="17"/>
        <v>0</v>
      </c>
      <c r="AD83" s="21">
        <f t="shared" si="17"/>
        <v>0</v>
      </c>
      <c r="AE83" s="21">
        <f t="shared" si="17"/>
        <v>0</v>
      </c>
      <c r="AF83" s="21">
        <f t="shared" si="17"/>
        <v>0</v>
      </c>
      <c r="AG83" s="21">
        <f t="shared" si="17"/>
        <v>0</v>
      </c>
      <c r="AH83" s="21">
        <f t="shared" si="17"/>
        <v>0</v>
      </c>
      <c r="AI83" s="21">
        <f t="shared" si="17"/>
        <v>0</v>
      </c>
      <c r="AJ83" s="21">
        <f t="shared" si="17"/>
        <v>0</v>
      </c>
      <c r="AK83" s="21">
        <f t="shared" si="17"/>
        <v>0</v>
      </c>
      <c r="AL83" s="21">
        <f t="shared" si="17"/>
        <v>0</v>
      </c>
      <c r="AM83" s="21">
        <f>AM57+AM64+AM65+AM68+AM69+AM70+AM73+AM76+AM77+AM78+AM79+AM80+AM81+AM82</f>
        <v>9532.274710000002</v>
      </c>
      <c r="AN83" s="21">
        <f>AN57+AN64+AN65+AN68+AN69+AN70+AN73+AN76+AN77+AN78+AN79+AN80+AN81</f>
        <v>0</v>
      </c>
      <c r="AO83" s="21">
        <f>C83+E83+G83+I83+K83+M83+O83+Q83+S83+U83+W83+Y83+AA83+AC83+AE83+AG83+AI83+AK83+AM83</f>
        <v>12455.379940000003</v>
      </c>
      <c r="AP83" s="21">
        <f>D83+F83+H83+J83+L83+N83+P83+R83+T83+V83+X83+Z83+AB83+AD83+AF83+AH83+AJ83+AL83+AN83</f>
        <v>306.59288000000004</v>
      </c>
    </row>
    <row r="84" spans="1:42" ht="51">
      <c r="A84" s="29" t="s">
        <v>183</v>
      </c>
      <c r="B84" s="18" t="s">
        <v>152</v>
      </c>
      <c r="C84" s="21">
        <f aca="true" t="shared" si="18" ref="C84:AN84">C49-C83</f>
        <v>4.992579999999634</v>
      </c>
      <c r="D84" s="21">
        <f t="shared" si="18"/>
        <v>26.065329999999904</v>
      </c>
      <c r="E84" s="21">
        <f t="shared" si="18"/>
        <v>0.04854</v>
      </c>
      <c r="F84" s="21">
        <f t="shared" si="18"/>
        <v>0</v>
      </c>
      <c r="G84" s="21">
        <f t="shared" si="18"/>
        <v>0.46318</v>
      </c>
      <c r="H84" s="21">
        <f t="shared" si="18"/>
        <v>0</v>
      </c>
      <c r="I84" s="21">
        <f t="shared" si="18"/>
        <v>0</v>
      </c>
      <c r="J84" s="21">
        <f t="shared" si="18"/>
        <v>0</v>
      </c>
      <c r="K84" s="21">
        <f t="shared" si="18"/>
        <v>0.51215</v>
      </c>
      <c r="L84" s="21">
        <f t="shared" si="18"/>
        <v>0</v>
      </c>
      <c r="M84" s="21">
        <f t="shared" si="18"/>
        <v>0.51257</v>
      </c>
      <c r="N84" s="21">
        <f t="shared" si="18"/>
        <v>0</v>
      </c>
      <c r="O84" s="21">
        <f t="shared" si="18"/>
        <v>0.51301</v>
      </c>
      <c r="P84" s="21">
        <f t="shared" si="18"/>
        <v>0</v>
      </c>
      <c r="Q84" s="21">
        <f t="shared" si="18"/>
        <v>0.51344</v>
      </c>
      <c r="R84" s="21">
        <f t="shared" si="18"/>
        <v>0</v>
      </c>
      <c r="S84" s="21">
        <f t="shared" si="18"/>
        <v>0.51387</v>
      </c>
      <c r="T84" s="21">
        <f t="shared" si="18"/>
        <v>0</v>
      </c>
      <c r="U84" s="21">
        <f t="shared" si="18"/>
        <v>0.51429</v>
      </c>
      <c r="V84" s="21">
        <f t="shared" si="18"/>
        <v>0</v>
      </c>
      <c r="W84" s="21">
        <f t="shared" si="18"/>
        <v>0.51472</v>
      </c>
      <c r="X84" s="21">
        <f t="shared" si="18"/>
        <v>0</v>
      </c>
      <c r="Y84" s="21">
        <f t="shared" si="18"/>
        <v>0.51515</v>
      </c>
      <c r="Z84" s="21">
        <f t="shared" si="18"/>
        <v>0</v>
      </c>
      <c r="AA84" s="21">
        <f t="shared" si="18"/>
        <v>0.51558</v>
      </c>
      <c r="AB84" s="21">
        <f t="shared" si="18"/>
        <v>0</v>
      </c>
      <c r="AC84" s="21">
        <f t="shared" si="18"/>
        <v>0.516</v>
      </c>
      <c r="AD84" s="21">
        <f t="shared" si="18"/>
        <v>0</v>
      </c>
      <c r="AE84" s="21">
        <f t="shared" si="18"/>
        <v>0.51643</v>
      </c>
      <c r="AF84" s="21">
        <f t="shared" si="18"/>
        <v>0</v>
      </c>
      <c r="AG84" s="21">
        <f t="shared" si="18"/>
        <v>2460.2454399999997</v>
      </c>
      <c r="AH84" s="21">
        <f t="shared" si="18"/>
        <v>0</v>
      </c>
      <c r="AI84" s="21">
        <f t="shared" si="18"/>
        <v>2892.97347</v>
      </c>
      <c r="AJ84" s="21">
        <f t="shared" si="18"/>
        <v>0</v>
      </c>
      <c r="AK84" s="21">
        <f t="shared" si="18"/>
        <v>1540.91674</v>
      </c>
      <c r="AL84" s="21">
        <f t="shared" si="18"/>
        <v>0</v>
      </c>
      <c r="AM84" s="21">
        <f t="shared" si="18"/>
        <v>-6905.297160000002</v>
      </c>
      <c r="AN84" s="21">
        <f t="shared" si="18"/>
        <v>3.36</v>
      </c>
      <c r="AO84" s="21">
        <f>C84+E84+G84+I84+K84+M84+O84+Q84+S84+U84+W84+Y84+AA84+AC84+AE84+AG84+AI84+AK84+AM84</f>
        <v>0</v>
      </c>
      <c r="AP84" s="21">
        <f>D84+F84+H84+J84+L84+N84+P84+R84+T84+V84+X84+Z84+AB84+AD84+AF84+AH84+AJ84+AL84+AN84</f>
        <v>29.425329999999903</v>
      </c>
    </row>
    <row r="85" spans="1:42" ht="15">
      <c r="A85" s="30"/>
      <c r="B85" s="31"/>
      <c r="C85" s="32"/>
      <c r="D85" s="31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</row>
    <row r="86" spans="1:42" ht="15.75">
      <c r="A86" s="35" t="s">
        <v>96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ht="15">
      <c r="A87" s="36"/>
      <c r="B87" s="36"/>
      <c r="C87" s="37"/>
      <c r="D87" s="36"/>
      <c r="E87" s="36"/>
      <c r="F87" s="36"/>
      <c r="G87" s="38"/>
      <c r="H87" s="38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8"/>
      <c r="AJ87" s="38"/>
      <c r="AK87" s="38"/>
      <c r="AL87" s="38"/>
      <c r="AM87" s="38"/>
      <c r="AN87" s="38"/>
      <c r="AO87" s="38"/>
      <c r="AP87" s="39"/>
    </row>
    <row r="88" spans="1:42" ht="15" customHeight="1">
      <c r="A88" s="8" t="s">
        <v>184</v>
      </c>
      <c r="B88" s="9"/>
      <c r="C88" s="10" t="s">
        <v>1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5">
      <c r="A89" s="8"/>
      <c r="B89" s="9"/>
      <c r="C89" s="8" t="s">
        <v>2</v>
      </c>
      <c r="D89" s="8"/>
      <c r="E89" s="13" t="s">
        <v>3</v>
      </c>
      <c r="F89" s="13"/>
      <c r="G89" s="13" t="s">
        <v>4</v>
      </c>
      <c r="H89" s="13"/>
      <c r="I89" s="8" t="s">
        <v>5</v>
      </c>
      <c r="J89" s="8"/>
      <c r="K89" s="8" t="s">
        <v>6</v>
      </c>
      <c r="L89" s="8"/>
      <c r="M89" s="8" t="s">
        <v>7</v>
      </c>
      <c r="N89" s="8"/>
      <c r="O89" s="8" t="s">
        <v>8</v>
      </c>
      <c r="P89" s="8"/>
      <c r="Q89" s="8" t="s">
        <v>9</v>
      </c>
      <c r="R89" s="8"/>
      <c r="S89" s="8" t="s">
        <v>10</v>
      </c>
      <c r="T89" s="8"/>
      <c r="U89" s="8" t="s">
        <v>11</v>
      </c>
      <c r="V89" s="8"/>
      <c r="W89" s="8" t="s">
        <v>12</v>
      </c>
      <c r="X89" s="8"/>
      <c r="Y89" s="8" t="s">
        <v>13</v>
      </c>
      <c r="Z89" s="8"/>
      <c r="AA89" s="8" t="s">
        <v>14</v>
      </c>
      <c r="AB89" s="8"/>
      <c r="AC89" s="8" t="s">
        <v>15</v>
      </c>
      <c r="AD89" s="8"/>
      <c r="AE89" s="8" t="s">
        <v>16</v>
      </c>
      <c r="AF89" s="8"/>
      <c r="AG89" s="8" t="s">
        <v>17</v>
      </c>
      <c r="AH89" s="8"/>
      <c r="AI89" s="10" t="s">
        <v>18</v>
      </c>
      <c r="AJ89" s="12"/>
      <c r="AK89" s="10" t="s">
        <v>19</v>
      </c>
      <c r="AL89" s="12"/>
      <c r="AM89" s="10" t="s">
        <v>20</v>
      </c>
      <c r="AN89" s="12"/>
      <c r="AO89" s="8" t="s">
        <v>21</v>
      </c>
      <c r="AP89" s="8"/>
    </row>
    <row r="90" spans="1:42" ht="15">
      <c r="A90" s="8">
        <v>1</v>
      </c>
      <c r="B90" s="9"/>
      <c r="C90" s="8">
        <v>2</v>
      </c>
      <c r="D90" s="8"/>
      <c r="E90" s="8">
        <v>3</v>
      </c>
      <c r="F90" s="9"/>
      <c r="G90" s="8">
        <v>4</v>
      </c>
      <c r="H90" s="8"/>
      <c r="I90" s="8">
        <v>5</v>
      </c>
      <c r="J90" s="9"/>
      <c r="K90" s="8">
        <v>6</v>
      </c>
      <c r="L90" s="8"/>
      <c r="M90" s="8">
        <v>7</v>
      </c>
      <c r="N90" s="9"/>
      <c r="O90" s="8">
        <v>8</v>
      </c>
      <c r="P90" s="8"/>
      <c r="Q90" s="8">
        <v>9</v>
      </c>
      <c r="R90" s="9"/>
      <c r="S90" s="8">
        <v>10</v>
      </c>
      <c r="T90" s="8"/>
      <c r="U90" s="8">
        <v>11</v>
      </c>
      <c r="V90" s="9"/>
      <c r="W90" s="8">
        <v>12</v>
      </c>
      <c r="X90" s="8"/>
      <c r="Y90" s="8">
        <v>13</v>
      </c>
      <c r="Z90" s="9"/>
      <c r="AA90" s="8">
        <v>14</v>
      </c>
      <c r="AB90" s="8"/>
      <c r="AC90" s="8">
        <v>15</v>
      </c>
      <c r="AD90" s="9"/>
      <c r="AE90" s="8">
        <v>16</v>
      </c>
      <c r="AF90" s="8"/>
      <c r="AG90" s="8">
        <v>17</v>
      </c>
      <c r="AH90" s="9"/>
      <c r="AI90" s="8">
        <v>18</v>
      </c>
      <c r="AJ90" s="8"/>
      <c r="AK90" s="8">
        <v>19</v>
      </c>
      <c r="AL90" s="9"/>
      <c r="AM90" s="8">
        <v>20</v>
      </c>
      <c r="AN90" s="8"/>
      <c r="AO90" s="8">
        <v>21</v>
      </c>
      <c r="AP90" s="9"/>
    </row>
    <row r="91" spans="1:42" ht="63.75">
      <c r="A91" s="47">
        <v>0</v>
      </c>
      <c r="B91" s="48"/>
      <c r="C91" s="49" t="s">
        <v>21</v>
      </c>
      <c r="D91" s="50" t="s">
        <v>22</v>
      </c>
      <c r="E91" s="49" t="s">
        <v>21</v>
      </c>
      <c r="F91" s="50" t="s">
        <v>22</v>
      </c>
      <c r="G91" s="49" t="s">
        <v>21</v>
      </c>
      <c r="H91" s="50" t="s">
        <v>22</v>
      </c>
      <c r="I91" s="49" t="s">
        <v>21</v>
      </c>
      <c r="J91" s="50" t="s">
        <v>22</v>
      </c>
      <c r="K91" s="49" t="s">
        <v>21</v>
      </c>
      <c r="L91" s="50" t="s">
        <v>22</v>
      </c>
      <c r="M91" s="49" t="s">
        <v>21</v>
      </c>
      <c r="N91" s="50" t="s">
        <v>22</v>
      </c>
      <c r="O91" s="49" t="s">
        <v>21</v>
      </c>
      <c r="P91" s="50" t="s">
        <v>22</v>
      </c>
      <c r="Q91" s="49" t="s">
        <v>21</v>
      </c>
      <c r="R91" s="50" t="s">
        <v>22</v>
      </c>
      <c r="S91" s="49" t="s">
        <v>21</v>
      </c>
      <c r="T91" s="50" t="s">
        <v>22</v>
      </c>
      <c r="U91" s="49" t="s">
        <v>21</v>
      </c>
      <c r="V91" s="50" t="s">
        <v>22</v>
      </c>
      <c r="W91" s="49" t="s">
        <v>21</v>
      </c>
      <c r="X91" s="50" t="s">
        <v>22</v>
      </c>
      <c r="Y91" s="49" t="s">
        <v>21</v>
      </c>
      <c r="Z91" s="50" t="s">
        <v>22</v>
      </c>
      <c r="AA91" s="49" t="s">
        <v>21</v>
      </c>
      <c r="AB91" s="50" t="s">
        <v>22</v>
      </c>
      <c r="AC91" s="49" t="s">
        <v>21</v>
      </c>
      <c r="AD91" s="50" t="s">
        <v>22</v>
      </c>
      <c r="AE91" s="49" t="s">
        <v>21</v>
      </c>
      <c r="AF91" s="50" t="s">
        <v>22</v>
      </c>
      <c r="AG91" s="49" t="s">
        <v>21</v>
      </c>
      <c r="AH91" s="50" t="s">
        <v>22</v>
      </c>
      <c r="AI91" s="49" t="s">
        <v>21</v>
      </c>
      <c r="AJ91" s="50" t="s">
        <v>22</v>
      </c>
      <c r="AK91" s="49" t="s">
        <v>21</v>
      </c>
      <c r="AL91" s="50" t="s">
        <v>22</v>
      </c>
      <c r="AM91" s="49" t="s">
        <v>21</v>
      </c>
      <c r="AN91" s="50" t="s">
        <v>22</v>
      </c>
      <c r="AO91" s="49" t="s">
        <v>21</v>
      </c>
      <c r="AP91" s="51" t="s">
        <v>23</v>
      </c>
    </row>
    <row r="92" spans="1:42" ht="25.5">
      <c r="A92" s="17" t="s">
        <v>185</v>
      </c>
      <c r="B92" s="18" t="s">
        <v>153</v>
      </c>
      <c r="C92" s="52"/>
      <c r="D92" s="53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4">
        <f aca="true" t="shared" si="19" ref="AO92:AP105">C92+E92+G92+I92+K92+M92+O92+Q92+S92+U92+W92+Y92+AA92+AC92+AE92+AG92+AI92+AK92+AM92</f>
        <v>0</v>
      </c>
      <c r="AP92" s="54">
        <f t="shared" si="19"/>
        <v>0</v>
      </c>
    </row>
    <row r="93" spans="1:42" ht="25.5">
      <c r="A93" s="17" t="s">
        <v>186</v>
      </c>
      <c r="B93" s="18" t="s">
        <v>154</v>
      </c>
      <c r="C93" s="52"/>
      <c r="D93" s="53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4">
        <f t="shared" si="19"/>
        <v>0</v>
      </c>
      <c r="AP93" s="54">
        <f t="shared" si="19"/>
        <v>0</v>
      </c>
    </row>
    <row r="94" spans="1:42" ht="15">
      <c r="A94" s="17" t="s">
        <v>187</v>
      </c>
      <c r="B94" s="18" t="s">
        <v>155</v>
      </c>
      <c r="C94" s="52"/>
      <c r="D94" s="53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4">
        <f t="shared" si="19"/>
        <v>0</v>
      </c>
      <c r="AP94" s="54">
        <f t="shared" si="19"/>
        <v>0</v>
      </c>
    </row>
    <row r="95" spans="1:42" ht="25.5">
      <c r="A95" s="17" t="s">
        <v>188</v>
      </c>
      <c r="B95" s="18" t="s">
        <v>156</v>
      </c>
      <c r="C95" s="52"/>
      <c r="D95" s="53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4">
        <f t="shared" si="19"/>
        <v>0</v>
      </c>
      <c r="AP95" s="54">
        <f t="shared" si="19"/>
        <v>0</v>
      </c>
    </row>
    <row r="96" spans="1:42" ht="25.5">
      <c r="A96" s="17" t="s">
        <v>189</v>
      </c>
      <c r="B96" s="18" t="s">
        <v>157</v>
      </c>
      <c r="C96" s="52"/>
      <c r="D96" s="53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4">
        <f t="shared" si="19"/>
        <v>0</v>
      </c>
      <c r="AP96" s="54">
        <f t="shared" si="19"/>
        <v>0</v>
      </c>
    </row>
    <row r="97" spans="1:42" ht="38.25">
      <c r="A97" s="17" t="s">
        <v>190</v>
      </c>
      <c r="B97" s="18" t="s">
        <v>158</v>
      </c>
      <c r="C97" s="52"/>
      <c r="D97" s="53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4">
        <f t="shared" si="19"/>
        <v>0</v>
      </c>
      <c r="AP97" s="54">
        <f t="shared" si="19"/>
        <v>0</v>
      </c>
    </row>
    <row r="98" spans="1:42" ht="15">
      <c r="A98" s="17" t="s">
        <v>191</v>
      </c>
      <c r="B98" s="18" t="s">
        <v>159</v>
      </c>
      <c r="C98" s="52"/>
      <c r="D98" s="53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4">
        <f t="shared" si="19"/>
        <v>0</v>
      </c>
      <c r="AP98" s="54">
        <f t="shared" si="19"/>
        <v>0</v>
      </c>
    </row>
    <row r="99" spans="1:42" ht="25.5">
      <c r="A99" s="29" t="s">
        <v>192</v>
      </c>
      <c r="B99" s="18" t="s">
        <v>160</v>
      </c>
      <c r="C99" s="54">
        <f aca="true" t="shared" si="20" ref="C99:AN99">C92+C93+C94+C95+C96+C97+C98</f>
        <v>0</v>
      </c>
      <c r="D99" s="54">
        <f t="shared" si="20"/>
        <v>0</v>
      </c>
      <c r="E99" s="54">
        <f t="shared" si="20"/>
        <v>0</v>
      </c>
      <c r="F99" s="54">
        <f t="shared" si="20"/>
        <v>0</v>
      </c>
      <c r="G99" s="54">
        <f t="shared" si="20"/>
        <v>0</v>
      </c>
      <c r="H99" s="54">
        <f t="shared" si="20"/>
        <v>0</v>
      </c>
      <c r="I99" s="54">
        <f t="shared" si="20"/>
        <v>0</v>
      </c>
      <c r="J99" s="54">
        <f t="shared" si="20"/>
        <v>0</v>
      </c>
      <c r="K99" s="54">
        <f t="shared" si="20"/>
        <v>0</v>
      </c>
      <c r="L99" s="54">
        <f t="shared" si="20"/>
        <v>0</v>
      </c>
      <c r="M99" s="54">
        <f t="shared" si="20"/>
        <v>0</v>
      </c>
      <c r="N99" s="54">
        <f t="shared" si="20"/>
        <v>0</v>
      </c>
      <c r="O99" s="54">
        <f t="shared" si="20"/>
        <v>0</v>
      </c>
      <c r="P99" s="54">
        <f t="shared" si="20"/>
        <v>0</v>
      </c>
      <c r="Q99" s="54">
        <f t="shared" si="20"/>
        <v>0</v>
      </c>
      <c r="R99" s="54">
        <f t="shared" si="20"/>
        <v>0</v>
      </c>
      <c r="S99" s="54">
        <f t="shared" si="20"/>
        <v>0</v>
      </c>
      <c r="T99" s="54">
        <f t="shared" si="20"/>
        <v>0</v>
      </c>
      <c r="U99" s="54">
        <f t="shared" si="20"/>
        <v>0</v>
      </c>
      <c r="V99" s="54">
        <f t="shared" si="20"/>
        <v>0</v>
      </c>
      <c r="W99" s="54">
        <f t="shared" si="20"/>
        <v>0</v>
      </c>
      <c r="X99" s="54">
        <f t="shared" si="20"/>
        <v>0</v>
      </c>
      <c r="Y99" s="54">
        <f t="shared" si="20"/>
        <v>0</v>
      </c>
      <c r="Z99" s="54">
        <f t="shared" si="20"/>
        <v>0</v>
      </c>
      <c r="AA99" s="54">
        <f t="shared" si="20"/>
        <v>0</v>
      </c>
      <c r="AB99" s="54">
        <f t="shared" si="20"/>
        <v>0</v>
      </c>
      <c r="AC99" s="54">
        <f t="shared" si="20"/>
        <v>0</v>
      </c>
      <c r="AD99" s="54">
        <f t="shared" si="20"/>
        <v>0</v>
      </c>
      <c r="AE99" s="54">
        <f t="shared" si="20"/>
        <v>0</v>
      </c>
      <c r="AF99" s="54">
        <f t="shared" si="20"/>
        <v>0</v>
      </c>
      <c r="AG99" s="54">
        <f t="shared" si="20"/>
        <v>0</v>
      </c>
      <c r="AH99" s="54">
        <f t="shared" si="20"/>
        <v>0</v>
      </c>
      <c r="AI99" s="54">
        <f t="shared" si="20"/>
        <v>0</v>
      </c>
      <c r="AJ99" s="54">
        <f t="shared" si="20"/>
        <v>0</v>
      </c>
      <c r="AK99" s="54">
        <f t="shared" si="20"/>
        <v>0</v>
      </c>
      <c r="AL99" s="54">
        <f t="shared" si="20"/>
        <v>0</v>
      </c>
      <c r="AM99" s="54">
        <f t="shared" si="20"/>
        <v>0</v>
      </c>
      <c r="AN99" s="54">
        <f t="shared" si="20"/>
        <v>0</v>
      </c>
      <c r="AO99" s="54">
        <f t="shared" si="19"/>
        <v>0</v>
      </c>
      <c r="AP99" s="54">
        <f t="shared" si="19"/>
        <v>0</v>
      </c>
    </row>
    <row r="100" spans="1:42" ht="63.75">
      <c r="A100" s="29" t="s">
        <v>161</v>
      </c>
      <c r="B100" s="18" t="s">
        <v>162</v>
      </c>
      <c r="C100" s="54">
        <f aca="true" t="shared" si="21" ref="C100:AN100">C84-C99</f>
        <v>4.992579999999634</v>
      </c>
      <c r="D100" s="54">
        <f t="shared" si="21"/>
        <v>26.065329999999904</v>
      </c>
      <c r="E100" s="54">
        <f t="shared" si="21"/>
        <v>0.04854</v>
      </c>
      <c r="F100" s="54">
        <f t="shared" si="21"/>
        <v>0</v>
      </c>
      <c r="G100" s="54">
        <f t="shared" si="21"/>
        <v>0.46318</v>
      </c>
      <c r="H100" s="54">
        <f t="shared" si="21"/>
        <v>0</v>
      </c>
      <c r="I100" s="54">
        <f t="shared" si="21"/>
        <v>0</v>
      </c>
      <c r="J100" s="54">
        <f t="shared" si="21"/>
        <v>0</v>
      </c>
      <c r="K100" s="54">
        <f t="shared" si="21"/>
        <v>0.51215</v>
      </c>
      <c r="L100" s="54">
        <f t="shared" si="21"/>
        <v>0</v>
      </c>
      <c r="M100" s="54">
        <f t="shared" si="21"/>
        <v>0.51257</v>
      </c>
      <c r="N100" s="54">
        <f t="shared" si="21"/>
        <v>0</v>
      </c>
      <c r="O100" s="54">
        <f t="shared" si="21"/>
        <v>0.51301</v>
      </c>
      <c r="P100" s="54">
        <f t="shared" si="21"/>
        <v>0</v>
      </c>
      <c r="Q100" s="54">
        <f t="shared" si="21"/>
        <v>0.51344</v>
      </c>
      <c r="R100" s="54">
        <f t="shared" si="21"/>
        <v>0</v>
      </c>
      <c r="S100" s="54">
        <f t="shared" si="21"/>
        <v>0.51387</v>
      </c>
      <c r="T100" s="54">
        <f t="shared" si="21"/>
        <v>0</v>
      </c>
      <c r="U100" s="54">
        <f t="shared" si="21"/>
        <v>0.51429</v>
      </c>
      <c r="V100" s="54">
        <f t="shared" si="21"/>
        <v>0</v>
      </c>
      <c r="W100" s="54">
        <f t="shared" si="21"/>
        <v>0.51472</v>
      </c>
      <c r="X100" s="54">
        <f t="shared" si="21"/>
        <v>0</v>
      </c>
      <c r="Y100" s="54">
        <f t="shared" si="21"/>
        <v>0.51515</v>
      </c>
      <c r="Z100" s="54">
        <f t="shared" si="21"/>
        <v>0</v>
      </c>
      <c r="AA100" s="54">
        <f t="shared" si="21"/>
        <v>0.51558</v>
      </c>
      <c r="AB100" s="54">
        <f t="shared" si="21"/>
        <v>0</v>
      </c>
      <c r="AC100" s="54">
        <f t="shared" si="21"/>
        <v>0.516</v>
      </c>
      <c r="AD100" s="54">
        <f t="shared" si="21"/>
        <v>0</v>
      </c>
      <c r="AE100" s="54">
        <f t="shared" si="21"/>
        <v>0.51643</v>
      </c>
      <c r="AF100" s="54">
        <f t="shared" si="21"/>
        <v>0</v>
      </c>
      <c r="AG100" s="54">
        <f t="shared" si="21"/>
        <v>2460.2454399999997</v>
      </c>
      <c r="AH100" s="54">
        <f t="shared" si="21"/>
        <v>0</v>
      </c>
      <c r="AI100" s="54">
        <f t="shared" si="21"/>
        <v>2892.97347</v>
      </c>
      <c r="AJ100" s="54">
        <f t="shared" si="21"/>
        <v>0</v>
      </c>
      <c r="AK100" s="54">
        <f t="shared" si="21"/>
        <v>1540.91674</v>
      </c>
      <c r="AL100" s="54">
        <f t="shared" si="21"/>
        <v>0</v>
      </c>
      <c r="AM100" s="54">
        <f t="shared" si="21"/>
        <v>-6905.297160000002</v>
      </c>
      <c r="AN100" s="54">
        <f t="shared" si="21"/>
        <v>3.36</v>
      </c>
      <c r="AO100" s="54">
        <f t="shared" si="19"/>
        <v>0</v>
      </c>
      <c r="AP100" s="54">
        <f t="shared" si="19"/>
        <v>29.425329999999903</v>
      </c>
    </row>
    <row r="101" spans="1:42" ht="15">
      <c r="A101" s="24" t="s">
        <v>193</v>
      </c>
      <c r="B101" s="18" t="s">
        <v>163</v>
      </c>
      <c r="C101" s="54">
        <f aca="true" t="shared" si="22" ref="C101:AN101">C102+C103</f>
        <v>0</v>
      </c>
      <c r="D101" s="54">
        <f t="shared" si="22"/>
        <v>0</v>
      </c>
      <c r="E101" s="54">
        <f t="shared" si="22"/>
        <v>0</v>
      </c>
      <c r="F101" s="54">
        <f t="shared" si="22"/>
        <v>0</v>
      </c>
      <c r="G101" s="54">
        <f t="shared" si="22"/>
        <v>0</v>
      </c>
      <c r="H101" s="54">
        <f t="shared" si="22"/>
        <v>0</v>
      </c>
      <c r="I101" s="54">
        <f t="shared" si="22"/>
        <v>0</v>
      </c>
      <c r="J101" s="54">
        <f t="shared" si="22"/>
        <v>0</v>
      </c>
      <c r="K101" s="54">
        <f t="shared" si="22"/>
        <v>0</v>
      </c>
      <c r="L101" s="54">
        <f t="shared" si="22"/>
        <v>0</v>
      </c>
      <c r="M101" s="54">
        <f t="shared" si="22"/>
        <v>0</v>
      </c>
      <c r="N101" s="54">
        <f t="shared" si="22"/>
        <v>0</v>
      </c>
      <c r="O101" s="54">
        <f t="shared" si="22"/>
        <v>0</v>
      </c>
      <c r="P101" s="54">
        <f t="shared" si="22"/>
        <v>0</v>
      </c>
      <c r="Q101" s="54">
        <f t="shared" si="22"/>
        <v>0</v>
      </c>
      <c r="R101" s="54">
        <f t="shared" si="22"/>
        <v>0</v>
      </c>
      <c r="S101" s="54">
        <f t="shared" si="22"/>
        <v>0</v>
      </c>
      <c r="T101" s="54">
        <f t="shared" si="22"/>
        <v>0</v>
      </c>
      <c r="U101" s="54">
        <f t="shared" si="22"/>
        <v>0</v>
      </c>
      <c r="V101" s="54">
        <f t="shared" si="22"/>
        <v>0</v>
      </c>
      <c r="W101" s="54">
        <f t="shared" si="22"/>
        <v>0</v>
      </c>
      <c r="X101" s="54">
        <f t="shared" si="22"/>
        <v>0</v>
      </c>
      <c r="Y101" s="54">
        <f t="shared" si="22"/>
        <v>0</v>
      </c>
      <c r="Z101" s="54">
        <f t="shared" si="22"/>
        <v>0</v>
      </c>
      <c r="AA101" s="54">
        <f t="shared" si="22"/>
        <v>0</v>
      </c>
      <c r="AB101" s="54">
        <f t="shared" si="22"/>
        <v>0</v>
      </c>
      <c r="AC101" s="54">
        <f t="shared" si="22"/>
        <v>0</v>
      </c>
      <c r="AD101" s="54">
        <f t="shared" si="22"/>
        <v>0</v>
      </c>
      <c r="AE101" s="54">
        <f t="shared" si="22"/>
        <v>0</v>
      </c>
      <c r="AF101" s="54">
        <f t="shared" si="22"/>
        <v>0</v>
      </c>
      <c r="AG101" s="54">
        <f t="shared" si="22"/>
        <v>0</v>
      </c>
      <c r="AH101" s="54">
        <f t="shared" si="22"/>
        <v>0</v>
      </c>
      <c r="AI101" s="54">
        <f t="shared" si="22"/>
        <v>0</v>
      </c>
      <c r="AJ101" s="54">
        <f t="shared" si="22"/>
        <v>0</v>
      </c>
      <c r="AK101" s="54">
        <f t="shared" si="22"/>
        <v>0</v>
      </c>
      <c r="AL101" s="54">
        <f t="shared" si="22"/>
        <v>0</v>
      </c>
      <c r="AM101" s="54">
        <f t="shared" si="22"/>
        <v>0</v>
      </c>
      <c r="AN101" s="54">
        <f t="shared" si="22"/>
        <v>0</v>
      </c>
      <c r="AO101" s="54">
        <f t="shared" si="19"/>
        <v>0</v>
      </c>
      <c r="AP101" s="54">
        <f t="shared" si="19"/>
        <v>0</v>
      </c>
    </row>
    <row r="102" spans="1:42" ht="38.25">
      <c r="A102" s="23" t="s">
        <v>164</v>
      </c>
      <c r="B102" s="18" t="s">
        <v>165</v>
      </c>
      <c r="C102" s="52"/>
      <c r="D102" s="53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4">
        <f t="shared" si="19"/>
        <v>0</v>
      </c>
      <c r="AP102" s="54">
        <f t="shared" si="19"/>
        <v>0</v>
      </c>
    </row>
    <row r="103" spans="1:42" ht="25.5">
      <c r="A103" s="23" t="s">
        <v>166</v>
      </c>
      <c r="B103" s="18" t="s">
        <v>167</v>
      </c>
      <c r="C103" s="52"/>
      <c r="D103" s="53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4">
        <f t="shared" si="19"/>
        <v>0</v>
      </c>
      <c r="AP103" s="54">
        <f t="shared" si="19"/>
        <v>0</v>
      </c>
    </row>
    <row r="104" spans="1:42" ht="25.5">
      <c r="A104" s="24" t="s">
        <v>168</v>
      </c>
      <c r="B104" s="18" t="s">
        <v>169</v>
      </c>
      <c r="C104" s="52"/>
      <c r="D104" s="53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4">
        <f t="shared" si="19"/>
        <v>0</v>
      </c>
      <c r="AP104" s="54">
        <f t="shared" si="19"/>
        <v>0</v>
      </c>
    </row>
    <row r="105" spans="1:42" ht="25.5">
      <c r="A105" s="29" t="s">
        <v>170</v>
      </c>
      <c r="B105" s="14" t="s">
        <v>171</v>
      </c>
      <c r="C105" s="54">
        <f aca="true" t="shared" si="23" ref="C105:AN105">C100-C101-C104</f>
        <v>4.992579999999634</v>
      </c>
      <c r="D105" s="54">
        <f t="shared" si="23"/>
        <v>26.065329999999904</v>
      </c>
      <c r="E105" s="54">
        <f t="shared" si="23"/>
        <v>0.04854</v>
      </c>
      <c r="F105" s="54">
        <f t="shared" si="23"/>
        <v>0</v>
      </c>
      <c r="G105" s="54">
        <f t="shared" si="23"/>
        <v>0.46318</v>
      </c>
      <c r="H105" s="54">
        <f t="shared" si="23"/>
        <v>0</v>
      </c>
      <c r="I105" s="54">
        <f t="shared" si="23"/>
        <v>0</v>
      </c>
      <c r="J105" s="54">
        <f t="shared" si="23"/>
        <v>0</v>
      </c>
      <c r="K105" s="54">
        <f t="shared" si="23"/>
        <v>0.51215</v>
      </c>
      <c r="L105" s="54">
        <f t="shared" si="23"/>
        <v>0</v>
      </c>
      <c r="M105" s="54">
        <f t="shared" si="23"/>
        <v>0.51257</v>
      </c>
      <c r="N105" s="54">
        <f t="shared" si="23"/>
        <v>0</v>
      </c>
      <c r="O105" s="54">
        <f t="shared" si="23"/>
        <v>0.51301</v>
      </c>
      <c r="P105" s="54">
        <f t="shared" si="23"/>
        <v>0</v>
      </c>
      <c r="Q105" s="54">
        <f t="shared" si="23"/>
        <v>0.51344</v>
      </c>
      <c r="R105" s="54">
        <f t="shared" si="23"/>
        <v>0</v>
      </c>
      <c r="S105" s="54">
        <f t="shared" si="23"/>
        <v>0.51387</v>
      </c>
      <c r="T105" s="54">
        <f t="shared" si="23"/>
        <v>0</v>
      </c>
      <c r="U105" s="54">
        <f t="shared" si="23"/>
        <v>0.51429</v>
      </c>
      <c r="V105" s="54">
        <f t="shared" si="23"/>
        <v>0</v>
      </c>
      <c r="W105" s="54">
        <f t="shared" si="23"/>
        <v>0.51472</v>
      </c>
      <c r="X105" s="54">
        <f t="shared" si="23"/>
        <v>0</v>
      </c>
      <c r="Y105" s="54">
        <f t="shared" si="23"/>
        <v>0.51515</v>
      </c>
      <c r="Z105" s="54">
        <f t="shared" si="23"/>
        <v>0</v>
      </c>
      <c r="AA105" s="54">
        <f t="shared" si="23"/>
        <v>0.51558</v>
      </c>
      <c r="AB105" s="54">
        <f t="shared" si="23"/>
        <v>0</v>
      </c>
      <c r="AC105" s="54">
        <f t="shared" si="23"/>
        <v>0.516</v>
      </c>
      <c r="AD105" s="54">
        <f t="shared" si="23"/>
        <v>0</v>
      </c>
      <c r="AE105" s="54">
        <f t="shared" si="23"/>
        <v>0.51643</v>
      </c>
      <c r="AF105" s="54">
        <f t="shared" si="23"/>
        <v>0</v>
      </c>
      <c r="AG105" s="54">
        <f t="shared" si="23"/>
        <v>2460.2454399999997</v>
      </c>
      <c r="AH105" s="54">
        <f t="shared" si="23"/>
        <v>0</v>
      </c>
      <c r="AI105" s="54">
        <f t="shared" si="23"/>
        <v>2892.97347</v>
      </c>
      <c r="AJ105" s="54">
        <f t="shared" si="23"/>
        <v>0</v>
      </c>
      <c r="AK105" s="54">
        <f t="shared" si="23"/>
        <v>1540.91674</v>
      </c>
      <c r="AL105" s="54">
        <f t="shared" si="23"/>
        <v>0</v>
      </c>
      <c r="AM105" s="54">
        <f t="shared" si="23"/>
        <v>-6905.297160000002</v>
      </c>
      <c r="AN105" s="54">
        <f t="shared" si="23"/>
        <v>3.36</v>
      </c>
      <c r="AO105" s="54">
        <f t="shared" si="19"/>
        <v>0</v>
      </c>
      <c r="AP105" s="54">
        <f t="shared" si="19"/>
        <v>29.425329999999903</v>
      </c>
    </row>
    <row r="106" spans="1:42" ht="38.25">
      <c r="A106" s="17" t="s">
        <v>172</v>
      </c>
      <c r="B106" s="18" t="s">
        <v>173</v>
      </c>
      <c r="C106" s="54">
        <f>'[1]M5'!J44</f>
        <v>9059.377468387098</v>
      </c>
      <c r="D106" s="55" t="s">
        <v>174</v>
      </c>
      <c r="E106" s="55" t="s">
        <v>174</v>
      </c>
      <c r="F106" s="55" t="s">
        <v>174</v>
      </c>
      <c r="G106" s="55" t="s">
        <v>174</v>
      </c>
      <c r="H106" s="55" t="s">
        <v>174</v>
      </c>
      <c r="I106" s="55" t="s">
        <v>174</v>
      </c>
      <c r="J106" s="55" t="s">
        <v>174</v>
      </c>
      <c r="K106" s="55" t="s">
        <v>174</v>
      </c>
      <c r="L106" s="55" t="s">
        <v>174</v>
      </c>
      <c r="M106" s="55" t="s">
        <v>174</v>
      </c>
      <c r="N106" s="55" t="s">
        <v>174</v>
      </c>
      <c r="O106" s="55" t="s">
        <v>174</v>
      </c>
      <c r="P106" s="55" t="s">
        <v>174</v>
      </c>
      <c r="Q106" s="55" t="s">
        <v>174</v>
      </c>
      <c r="R106" s="55" t="s">
        <v>174</v>
      </c>
      <c r="S106" s="55" t="s">
        <v>174</v>
      </c>
      <c r="T106" s="55" t="s">
        <v>174</v>
      </c>
      <c r="U106" s="55" t="s">
        <v>174</v>
      </c>
      <c r="V106" s="55" t="s">
        <v>174</v>
      </c>
      <c r="W106" s="55" t="s">
        <v>174</v>
      </c>
      <c r="X106" s="55" t="s">
        <v>174</v>
      </c>
      <c r="Y106" s="55" t="s">
        <v>174</v>
      </c>
      <c r="Z106" s="55" t="s">
        <v>174</v>
      </c>
      <c r="AA106" s="55" t="s">
        <v>174</v>
      </c>
      <c r="AB106" s="55" t="s">
        <v>174</v>
      </c>
      <c r="AC106" s="55" t="s">
        <v>174</v>
      </c>
      <c r="AD106" s="55" t="s">
        <v>174</v>
      </c>
      <c r="AE106" s="55" t="s">
        <v>174</v>
      </c>
      <c r="AF106" s="55" t="s">
        <v>174</v>
      </c>
      <c r="AG106" s="55" t="s">
        <v>174</v>
      </c>
      <c r="AH106" s="55" t="s">
        <v>174</v>
      </c>
      <c r="AI106" s="55" t="s">
        <v>174</v>
      </c>
      <c r="AJ106" s="55" t="s">
        <v>174</v>
      </c>
      <c r="AK106" s="55" t="s">
        <v>174</v>
      </c>
      <c r="AL106" s="55" t="s">
        <v>174</v>
      </c>
      <c r="AM106" s="55" t="s">
        <v>174</v>
      </c>
      <c r="AN106" s="55" t="s">
        <v>174</v>
      </c>
      <c r="AO106" s="55" t="s">
        <v>174</v>
      </c>
      <c r="AP106" s="56" t="s">
        <v>174</v>
      </c>
    </row>
    <row r="107" spans="1:42" ht="25.5">
      <c r="A107" s="17" t="s">
        <v>175</v>
      </c>
      <c r="B107" s="18" t="s">
        <v>176</v>
      </c>
      <c r="C107" s="54">
        <f>'[1]M6'!F42</f>
        <v>2144.1868912903237</v>
      </c>
      <c r="D107" s="55" t="s">
        <v>174</v>
      </c>
      <c r="E107" s="55" t="s">
        <v>174</v>
      </c>
      <c r="F107" s="55" t="s">
        <v>174</v>
      </c>
      <c r="G107" s="55" t="s">
        <v>174</v>
      </c>
      <c r="H107" s="55" t="s">
        <v>174</v>
      </c>
      <c r="I107" s="55" t="s">
        <v>174</v>
      </c>
      <c r="J107" s="55" t="s">
        <v>174</v>
      </c>
      <c r="K107" s="55" t="s">
        <v>174</v>
      </c>
      <c r="L107" s="55" t="s">
        <v>174</v>
      </c>
      <c r="M107" s="55" t="s">
        <v>174</v>
      </c>
      <c r="N107" s="55" t="s">
        <v>174</v>
      </c>
      <c r="O107" s="55" t="s">
        <v>174</v>
      </c>
      <c r="P107" s="55" t="s">
        <v>174</v>
      </c>
      <c r="Q107" s="55" t="s">
        <v>174</v>
      </c>
      <c r="R107" s="55" t="s">
        <v>174</v>
      </c>
      <c r="S107" s="55" t="s">
        <v>174</v>
      </c>
      <c r="T107" s="55" t="s">
        <v>174</v>
      </c>
      <c r="U107" s="55" t="s">
        <v>174</v>
      </c>
      <c r="V107" s="55" t="s">
        <v>174</v>
      </c>
      <c r="W107" s="55" t="s">
        <v>174</v>
      </c>
      <c r="X107" s="55" t="s">
        <v>174</v>
      </c>
      <c r="Y107" s="55" t="s">
        <v>174</v>
      </c>
      <c r="Z107" s="55" t="s">
        <v>174</v>
      </c>
      <c r="AA107" s="55" t="s">
        <v>174</v>
      </c>
      <c r="AB107" s="55" t="s">
        <v>174</v>
      </c>
      <c r="AC107" s="55" t="s">
        <v>174</v>
      </c>
      <c r="AD107" s="55" t="s">
        <v>174</v>
      </c>
      <c r="AE107" s="55" t="s">
        <v>174</v>
      </c>
      <c r="AF107" s="55" t="s">
        <v>174</v>
      </c>
      <c r="AG107" s="55" t="s">
        <v>174</v>
      </c>
      <c r="AH107" s="55" t="s">
        <v>174</v>
      </c>
      <c r="AI107" s="55" t="s">
        <v>174</v>
      </c>
      <c r="AJ107" s="55" t="s">
        <v>174</v>
      </c>
      <c r="AK107" s="55" t="s">
        <v>174</v>
      </c>
      <c r="AL107" s="55" t="s">
        <v>174</v>
      </c>
      <c r="AM107" s="55" t="s">
        <v>174</v>
      </c>
      <c r="AN107" s="55" t="s">
        <v>174</v>
      </c>
      <c r="AO107" s="55" t="s">
        <v>174</v>
      </c>
      <c r="AP107" s="56" t="s">
        <v>174</v>
      </c>
    </row>
    <row r="108" spans="1:42" ht="15">
      <c r="A108" s="17" t="s">
        <v>177</v>
      </c>
      <c r="B108" s="18" t="s">
        <v>178</v>
      </c>
      <c r="C108" s="54">
        <f>C106/C107*100</f>
        <v>422.50876102200994</v>
      </c>
      <c r="D108" s="55" t="s">
        <v>174</v>
      </c>
      <c r="E108" s="55" t="s">
        <v>174</v>
      </c>
      <c r="F108" s="55" t="s">
        <v>174</v>
      </c>
      <c r="G108" s="55" t="s">
        <v>174</v>
      </c>
      <c r="H108" s="55" t="s">
        <v>174</v>
      </c>
      <c r="I108" s="55" t="s">
        <v>174</v>
      </c>
      <c r="J108" s="55" t="s">
        <v>174</v>
      </c>
      <c r="K108" s="55" t="s">
        <v>174</v>
      </c>
      <c r="L108" s="55" t="s">
        <v>174</v>
      </c>
      <c r="M108" s="55" t="s">
        <v>174</v>
      </c>
      <c r="N108" s="55" t="s">
        <v>174</v>
      </c>
      <c r="O108" s="55" t="s">
        <v>174</v>
      </c>
      <c r="P108" s="55" t="s">
        <v>174</v>
      </c>
      <c r="Q108" s="55" t="s">
        <v>174</v>
      </c>
      <c r="R108" s="55" t="s">
        <v>174</v>
      </c>
      <c r="S108" s="55" t="s">
        <v>174</v>
      </c>
      <c r="T108" s="55" t="s">
        <v>174</v>
      </c>
      <c r="U108" s="55" t="s">
        <v>174</v>
      </c>
      <c r="V108" s="55" t="s">
        <v>174</v>
      </c>
      <c r="W108" s="55" t="s">
        <v>174</v>
      </c>
      <c r="X108" s="55" t="s">
        <v>174</v>
      </c>
      <c r="Y108" s="55" t="s">
        <v>174</v>
      </c>
      <c r="Z108" s="55" t="s">
        <v>174</v>
      </c>
      <c r="AA108" s="55" t="s">
        <v>174</v>
      </c>
      <c r="AB108" s="55" t="s">
        <v>174</v>
      </c>
      <c r="AC108" s="55" t="s">
        <v>174</v>
      </c>
      <c r="AD108" s="55" t="s">
        <v>174</v>
      </c>
      <c r="AE108" s="55" t="s">
        <v>174</v>
      </c>
      <c r="AF108" s="55" t="s">
        <v>174</v>
      </c>
      <c r="AG108" s="55" t="s">
        <v>174</v>
      </c>
      <c r="AH108" s="55" t="s">
        <v>174</v>
      </c>
      <c r="AI108" s="55" t="s">
        <v>174</v>
      </c>
      <c r="AJ108" s="55" t="s">
        <v>174</v>
      </c>
      <c r="AK108" s="55" t="s">
        <v>174</v>
      </c>
      <c r="AL108" s="55" t="s">
        <v>174</v>
      </c>
      <c r="AM108" s="55" t="s">
        <v>174</v>
      </c>
      <c r="AN108" s="55" t="s">
        <v>174</v>
      </c>
      <c r="AO108" s="55" t="s">
        <v>174</v>
      </c>
      <c r="AP108" s="56" t="s">
        <v>174</v>
      </c>
    </row>
  </sheetData>
  <sheetProtection/>
  <mergeCells count="133">
    <mergeCell ref="A91:B91"/>
    <mergeCell ref="AE90:AF90"/>
    <mergeCell ref="AG90:AH90"/>
    <mergeCell ref="AI90:AJ90"/>
    <mergeCell ref="AK90:AL90"/>
    <mergeCell ref="AM90:AN90"/>
    <mergeCell ref="AO90:AP90"/>
    <mergeCell ref="S90:T90"/>
    <mergeCell ref="U90:V90"/>
    <mergeCell ref="W90:X90"/>
    <mergeCell ref="Y90:Z90"/>
    <mergeCell ref="AA90:AB90"/>
    <mergeCell ref="AC90:AD90"/>
    <mergeCell ref="AO89:AP89"/>
    <mergeCell ref="A90:B90"/>
    <mergeCell ref="C90:D90"/>
    <mergeCell ref="E90:F90"/>
    <mergeCell ref="G90:H90"/>
    <mergeCell ref="I90:J90"/>
    <mergeCell ref="K90:L90"/>
    <mergeCell ref="M90:N90"/>
    <mergeCell ref="O90:P90"/>
    <mergeCell ref="Q90:R90"/>
    <mergeCell ref="AC89:AD89"/>
    <mergeCell ref="AE89:AF89"/>
    <mergeCell ref="AG89:AH89"/>
    <mergeCell ref="AI89:AJ89"/>
    <mergeCell ref="AK89:AL89"/>
    <mergeCell ref="AM89:AN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AK55:AL55"/>
    <mergeCell ref="AM55:AN55"/>
    <mergeCell ref="AO55:AP55"/>
    <mergeCell ref="A86:AP86"/>
    <mergeCell ref="A88:B89"/>
    <mergeCell ref="C88:AP88"/>
    <mergeCell ref="U89:V89"/>
    <mergeCell ref="W89:X89"/>
    <mergeCell ref="Y89:Z89"/>
    <mergeCell ref="AA89:AB89"/>
    <mergeCell ref="Y55:Z55"/>
    <mergeCell ref="AA55:AB55"/>
    <mergeCell ref="AC55:AD55"/>
    <mergeCell ref="AE55:AF55"/>
    <mergeCell ref="AG55:AH55"/>
    <mergeCell ref="AI55:AJ55"/>
    <mergeCell ref="M55:N55"/>
    <mergeCell ref="O55:P55"/>
    <mergeCell ref="Q55:R55"/>
    <mergeCell ref="S55:T55"/>
    <mergeCell ref="U55:V55"/>
    <mergeCell ref="W55:X55"/>
    <mergeCell ref="AI54:AJ54"/>
    <mergeCell ref="AK54:AL54"/>
    <mergeCell ref="AM54:AN54"/>
    <mergeCell ref="AO54:AP54"/>
    <mergeCell ref="A55:B55"/>
    <mergeCell ref="C55:D55"/>
    <mergeCell ref="E55:F55"/>
    <mergeCell ref="G55:H55"/>
    <mergeCell ref="I55:J55"/>
    <mergeCell ref="K55:L55"/>
    <mergeCell ref="W54:X54"/>
    <mergeCell ref="Y54:Z54"/>
    <mergeCell ref="AA54:AB54"/>
    <mergeCell ref="AC54:AD54"/>
    <mergeCell ref="AE54:AF54"/>
    <mergeCell ref="AG54:AH54"/>
    <mergeCell ref="K54:L54"/>
    <mergeCell ref="M54:N54"/>
    <mergeCell ref="O54:P54"/>
    <mergeCell ref="Q54:R54"/>
    <mergeCell ref="S54:T54"/>
    <mergeCell ref="U54:V54"/>
    <mergeCell ref="AM9:AN9"/>
    <mergeCell ref="AO9:AP9"/>
    <mergeCell ref="A51:AP51"/>
    <mergeCell ref="A53:B54"/>
    <mergeCell ref="C53:AP53"/>
    <mergeCell ref="C54:D54"/>
    <mergeCell ref="E54:F54"/>
    <mergeCell ref="G54:H54"/>
    <mergeCell ref="I54:J54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K8:AL8"/>
    <mergeCell ref="AM8:AN8"/>
    <mergeCell ref="AO8:AP8"/>
    <mergeCell ref="A9:B9"/>
    <mergeCell ref="C9:D9"/>
    <mergeCell ref="E9:F9"/>
    <mergeCell ref="G9:H9"/>
    <mergeCell ref="I9:J9"/>
    <mergeCell ref="K9:L9"/>
    <mergeCell ref="M9:N9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A4:AP4"/>
    <mergeCell ref="A7:B8"/>
    <mergeCell ref="C7:AP7"/>
    <mergeCell ref="C8:D8"/>
    <mergeCell ref="E8:F8"/>
    <mergeCell ref="G8:H8"/>
    <mergeCell ref="I8:J8"/>
    <mergeCell ref="K8:L8"/>
  </mergeCells>
  <conditionalFormatting sqref="AO58">
    <cfRule type="expression" priority="42" dxfId="0">
      <formula>ROUND($AO$58,5)&lt;&gt;ROUND(Лист1!#REF!,5)</formula>
    </cfRule>
  </conditionalFormatting>
  <conditionalFormatting sqref="AO59">
    <cfRule type="expression" priority="43" dxfId="0">
      <formula>ROUND($AO$59,5)&lt;&gt;ROUND(Лист1!#REF!,5)</formula>
    </cfRule>
  </conditionalFormatting>
  <conditionalFormatting sqref="AO68">
    <cfRule type="expression" priority="45" dxfId="0">
      <formula>ROUND($AO$68,5)&lt;&gt;ROUND(Лист1!#REF!,5)</formula>
    </cfRule>
  </conditionalFormatting>
  <conditionalFormatting sqref="AO70">
    <cfRule type="expression" priority="47" dxfId="0">
      <formula>ROUND($AO$70,5)&lt;&gt;ROUND(Лист1!#REF!,5)</formula>
    </cfRule>
  </conditionalFormatting>
  <conditionalFormatting sqref="AO76">
    <cfRule type="expression" priority="49" dxfId="0">
      <formula>ROUND($AO$76,5)&lt;&gt;ROUND(Лист1!#REF!,5)</formula>
    </cfRule>
  </conditionalFormatting>
  <conditionalFormatting sqref="AO77">
    <cfRule type="expression" priority="50" dxfId="0">
      <formula>ROUND($AO$77,5)&lt;&gt;ROUND(Лист1!#REF!,5)</formula>
    </cfRule>
  </conditionalFormatting>
  <conditionalFormatting sqref="AO78">
    <cfRule type="expression" priority="51" dxfId="0">
      <formula>ROUND($AO$78,5)&lt;&gt;ROUND(Лист1!#REF!,5)</formula>
    </cfRule>
  </conditionalFormatting>
  <conditionalFormatting sqref="AO79">
    <cfRule type="expression" priority="52" dxfId="0">
      <formula>ROUND($AO$79,5)&lt;&gt;ROUND(Лист1!#REF!,5)</formula>
    </cfRule>
  </conditionalFormatting>
  <conditionalFormatting sqref="AO80">
    <cfRule type="expression" priority="53" dxfId="0">
      <formula>ROUND($AO$80,5)&lt;&gt;ROUND(Лист1!#REF!,5)</formula>
    </cfRule>
  </conditionalFormatting>
  <conditionalFormatting sqref="AO49">
    <cfRule type="expression" priority="62" dxfId="0">
      <formula>ROUND($AO$49,5)&lt;&gt;ROUND(Лист1!#REF!,5)</formula>
    </cfRule>
  </conditionalFormatting>
  <conditionalFormatting sqref="AO45">
    <cfRule type="expression" priority="13" dxfId="0">
      <formula>ROUND($AO$45,5)&lt;&gt;ROUND(Лист1!#REF!,5)</formula>
    </cfRule>
  </conditionalFormatting>
  <conditionalFormatting sqref="AO58">
    <cfRule type="expression" priority="72" dxfId="0">
      <formula>ROUND($AO$58,5)&lt;&gt;ROUND(Лист1!#REF!+Лист1!#REF!+Лист1!#REF!,5)</formula>
    </cfRule>
  </conditionalFormatting>
  <conditionalFormatting sqref="AO59">
    <cfRule type="expression" priority="73" dxfId="0">
      <formula>ROUND($AO$59,5)&lt;&gt;ROUND(Лист1!#REF!+Лист1!#REF!+Лист1!#REF!,5)</formula>
    </cfRule>
  </conditionalFormatting>
  <conditionalFormatting sqref="AO60">
    <cfRule type="expression" priority="74" dxfId="0">
      <formula>ROUND($AO$60,5)&lt;&gt;ROUND(Лист1!#REF!+Лист1!#REF!+Лист1!#REF!,5)</formula>
    </cfRule>
  </conditionalFormatting>
  <conditionalFormatting sqref="AO61">
    <cfRule type="expression" priority="75" dxfId="0">
      <formula>ROUND($AO$61,5)&lt;&gt;ROUND(Лист1!#REF!+Лист1!#REF!+Лист1!#REF!,5)</formula>
    </cfRule>
  </conditionalFormatting>
  <conditionalFormatting sqref="AO62">
    <cfRule type="expression" priority="76" dxfId="0">
      <formula>ROUND($AO$62,5)&lt;&gt;ROUND(Лист1!#REF!+Лист1!#REF!+Лист1!#REF!,5)</formula>
    </cfRule>
  </conditionalFormatting>
  <conditionalFormatting sqref="AO63">
    <cfRule type="expression" priority="77" dxfId="0">
      <formula>ROUND($AO$63,5)&lt;&gt;ROUND(Лист1!#REF!+Лист1!#REF!+Лист1!#REF!,5)</formula>
    </cfRule>
  </conditionalFormatting>
  <conditionalFormatting sqref="AO65">
    <cfRule type="expression" priority="78" dxfId="0">
      <formula>ROUND($AO$65,5)&lt;&gt;ROUND(Лист1!#REF!+Лист1!#REF!+Лист1!#REF!,5)</formula>
    </cfRule>
  </conditionalFormatting>
  <conditionalFormatting sqref="AO66">
    <cfRule type="expression" priority="79" dxfId="0">
      <formula>ROUND($AO$66,5)&lt;&gt;ROUND(Лист1!#REF!+Лист1!#REF!+Лист1!#REF!,5)</formula>
    </cfRule>
  </conditionalFormatting>
  <conditionalFormatting sqref="AO67">
    <cfRule type="expression" priority="80" dxfId="0">
      <formula>ROUND($AO$67,5)&lt;&gt;ROUND(Лист1!#REF!+Лист1!#REF!+Лист1!#REF!,5)</formula>
    </cfRule>
  </conditionalFormatting>
  <conditionalFormatting sqref="AO68">
    <cfRule type="expression" priority="81" dxfId="0">
      <formula>ROUND($AO$68,5)&lt;&gt;ROUND(Лист1!#REF!+Лист1!#REF!+Лист1!#REF!,5)</formula>
    </cfRule>
  </conditionalFormatting>
  <conditionalFormatting sqref="AO69">
    <cfRule type="expression" priority="82" dxfId="0">
      <formula>ROUND($AO$69,5)&lt;&gt;ROUND(Лист1!#REF!+Лист1!#REF!+Лист1!#REF!,5)</formula>
    </cfRule>
  </conditionalFormatting>
  <conditionalFormatting sqref="AO70">
    <cfRule type="expression" priority="83" dxfId="0">
      <formula>ROUND($AO$70,5)&lt;&gt;ROUND(Лист1!#REF!+Лист1!#REF!+Лист1!#REF!,5)</formula>
    </cfRule>
  </conditionalFormatting>
  <conditionalFormatting sqref="AO73">
    <cfRule type="expression" priority="84" dxfId="0">
      <formula>ROUND($AO$73,5)&lt;&gt;ROUND(Лист1!#REF!+Лист1!#REF!+Лист1!#REF!,5)</formula>
    </cfRule>
  </conditionalFormatting>
  <conditionalFormatting sqref="AO76">
    <cfRule type="expression" priority="85" dxfId="0">
      <formula>ROUND($AO$76,5)&lt;&gt;ROUND(Лист1!#REF!+Лист1!#REF!+Лист1!#REF!,5)</formula>
    </cfRule>
  </conditionalFormatting>
  <conditionalFormatting sqref="AO77">
    <cfRule type="expression" priority="86" dxfId="0">
      <formula>ROUND($AO$77,5)&lt;&gt;ROUND(Лист1!#REF!+Лист1!#REF!+Лист1!#REF!,5)</formula>
    </cfRule>
  </conditionalFormatting>
  <conditionalFormatting sqref="AO78">
    <cfRule type="expression" priority="87" dxfId="0">
      <formula>ROUND($AO$78,5)&lt;&gt;ROUND(Лист1!#REF!+Лист1!#REF!+Лист1!#REF!,5)</formula>
    </cfRule>
  </conditionalFormatting>
  <conditionalFormatting sqref="AO79">
    <cfRule type="expression" priority="88" dxfId="0">
      <formula>ROUND($AO$79,5)&lt;&gt;ROUND(Лист1!#REF!+Лист1!#REF!+Лист1!#REF!,5)</formula>
    </cfRule>
  </conditionalFormatting>
  <conditionalFormatting sqref="AO80">
    <cfRule type="expression" priority="89" dxfId="0">
      <formula>ROUND($AO$80,5)&lt;&gt;ROUND(Лист1!#REF!+Лист1!#REF!+Лист1!#REF!,5)</formula>
    </cfRule>
  </conditionalFormatting>
  <dataValidations count="1">
    <dataValidation type="decimal" allowBlank="1" showInputMessage="1" showErrorMessage="1" sqref="AM39:AN40 AM36:AN37 AM32:AN33 C106:C107 AG24:AL26 AM22:AN26 AM19:AN20 E29:AN30 E42:AL42 E60:AN61 AN47 E47:AL47 E92:AN98 E102:AN104 E74:AN81 G14:AN15 E19:AL19 E71:AN72 E25:AF26 E14:F16 AM42:AM47 AN42:AN45 E64 G64 I64 K64 M64 O64 Q64 S64 U64 W64 Y64 AA64 AC64 AE64 AG64 AI64 AK64 AM64 E12:AN12">
      <formula1>-1000000000000000</formula1>
      <formula2>1000000000000000</formula2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2021-01-29T05:14:21Z</dcterms:created>
  <dcterms:modified xsi:type="dcterms:W3CDTF">2021-01-29T05:25:32Z</dcterms:modified>
  <cp:category/>
  <cp:version/>
  <cp:contentType/>
  <cp:contentStatus/>
</cp:coreProperties>
</file>